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\Downloads\"/>
    </mc:Choice>
  </mc:AlternateContent>
  <xr:revisionPtr revIDLastSave="0" documentId="13_ncr:1_{CA3C3692-0EB0-496C-BBDB-F16DA93F6A45}" xr6:coauthVersionLast="47" xr6:coauthVersionMax="47" xr10:uidLastSave="{00000000-0000-0000-0000-000000000000}"/>
  <bookViews>
    <workbookView xWindow="-108" yWindow="-108" windowWidth="23256" windowHeight="13896" xr2:uid="{EE74C542-6A44-4218-9718-1D19BDD5E24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1" l="1"/>
  <c r="V11" i="1"/>
  <c r="V10" i="1"/>
  <c r="V9" i="1"/>
  <c r="V8" i="1"/>
  <c r="V7" i="1"/>
  <c r="V6" i="1"/>
  <c r="V5" i="1"/>
  <c r="M19" i="1"/>
  <c r="M20" i="1"/>
  <c r="M21" i="1"/>
  <c r="M22" i="1"/>
  <c r="M23" i="1"/>
  <c r="M24" i="1"/>
  <c r="M25" i="1"/>
  <c r="M18" i="1"/>
  <c r="K25" i="1"/>
  <c r="K24" i="1"/>
  <c r="K23" i="1"/>
  <c r="K22" i="1"/>
  <c r="K21" i="1"/>
  <c r="K20" i="1"/>
  <c r="K19" i="1"/>
  <c r="K18" i="1"/>
  <c r="K6" i="1"/>
  <c r="K7" i="1"/>
  <c r="K8" i="1"/>
  <c r="K9" i="1"/>
  <c r="K10" i="1"/>
  <c r="K11" i="1"/>
  <c r="K12" i="1"/>
  <c r="K13" i="1"/>
</calcChain>
</file>

<file path=xl/sharedStrings.xml><?xml version="1.0" encoding="utf-8"?>
<sst xmlns="http://schemas.openxmlformats.org/spreadsheetml/2006/main" count="14" uniqueCount="13">
  <si>
    <t>Dato</t>
  </si>
  <si>
    <t>Vogn</t>
  </si>
  <si>
    <t>Kontraktpris</t>
  </si>
  <si>
    <t>01-jul</t>
  </si>
  <si>
    <t>01-aug</t>
  </si>
  <si>
    <r>
      <t>LOPSLAG([@Vogn];Tabel7;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</si>
  <si>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Kontraktpriser</t>
  </si>
  <si>
    <t>Opslag</t>
  </si>
  <si>
    <t>(kolonne-&gt;)</t>
  </si>
  <si>
    <t>DATO</t>
  </si>
  <si>
    <t>VOGN</t>
  </si>
  <si>
    <t>Pris</t>
  </si>
  <si>
    <t>Lopslag /vopslag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</si>
</sst>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14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16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44" fontId="2" fillId="0" borderId="1" xfId="1" applyFont="1" applyFill="1" applyBorder="1"/>
    <xf numFmtId="44" fontId="2" fillId="0" borderId="2" xfId="1" applyFont="1" applyFill="1" applyBorder="1"/>
    <xf numFmtId="0" fontId="0" fillId="2" borderId="3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2" borderId="4" xfId="1" applyFont="1" applyFill="1" applyBorder="1"/>
    <xf numFmtId="0" fontId="0" fillId="0" borderId="3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4" xfId="1" applyFont="1" applyBorder="1"/>
    <xf numFmtId="14" fontId="0" fillId="2" borderId="3" xfId="0" applyNumberFormat="1" applyFill="1" applyBorder="1"/>
    <xf numFmtId="0" fontId="0" fillId="2" borderId="1" xfId="0" applyFill="1" applyBorder="1" applyAlignment="1">
      <alignment horizontal="center"/>
    </xf>
    <xf numFmtId="14" fontId="0" fillId="0" borderId="3" xfId="0" applyNumberFormat="1" applyBorder="1"/>
    <xf numFmtId="44" fontId="2" fillId="2" borderId="4" xfId="1" applyFont="1" applyFill="1" applyBorder="1"/>
    <xf numFmtId="44" fontId="2" fillId="0" borderId="4" xfId="1" applyFont="1" applyBorder="1"/>
    <xf numFmtId="2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" fontId="0" fillId="0" borderId="0" xfId="0" applyNumberFormat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3" borderId="13" xfId="0" applyFill="1" applyBorder="1"/>
    <xf numFmtId="14" fontId="3" fillId="3" borderId="5" xfId="0" applyNumberFormat="1" applyFont="1" applyFill="1" applyBorder="1"/>
    <xf numFmtId="14" fontId="3" fillId="3" borderId="6" xfId="0" applyNumberFormat="1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4" fontId="0" fillId="0" borderId="10" xfId="0" applyNumberForma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4" borderId="0" xfId="0" applyFill="1"/>
    <xf numFmtId="0" fontId="0" fillId="0" borderId="8" xfId="0" applyBorder="1" applyAlignment="1">
      <alignment horizontal="center"/>
    </xf>
    <xf numFmtId="4" fontId="0" fillId="0" borderId="11" xfId="0" applyNumberFormat="1" applyBorder="1"/>
    <xf numFmtId="0" fontId="3" fillId="0" borderId="0" xfId="0" applyFont="1" applyAlignment="1">
      <alignment horizontal="center"/>
    </xf>
    <xf numFmtId="4" fontId="0" fillId="0" borderId="8" xfId="0" applyNumberFormat="1" applyBorder="1"/>
    <xf numFmtId="4" fontId="0" fillId="0" borderId="9" xfId="0" applyNumberFormat="1" applyBorder="1"/>
    <xf numFmtId="4" fontId="0" fillId="5" borderId="11" xfId="0" applyNumberFormat="1" applyFill="1" applyBorder="1"/>
    <xf numFmtId="14" fontId="0" fillId="5" borderId="10" xfId="0" applyNumberFormat="1" applyFill="1" applyBorder="1"/>
    <xf numFmtId="0" fontId="0" fillId="5" borderId="0" xfId="0" applyFill="1" applyAlignment="1">
      <alignment horizontal="center"/>
    </xf>
  </cellXfs>
  <cellStyles count="2">
    <cellStyle name="Normal" xfId="0" builtinId="0"/>
    <cellStyle name="Valuta" xfId="1" builtinId="4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r.&quot;_-;\-* #,##0.00\ &quot;kr.&quot;_-;_-* &quot;-&quot;??\ &quot;kr.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339E0E-14DF-4FBB-9C75-3A0D7610F0B4}" name="Tabel7" displayName="Tabel7" ref="D5:F9" totalsRowShown="0">
  <autoFilter ref="D5:F9" xr:uid="{A6339E0E-14DF-4FBB-9C75-3A0D7610F0B4}"/>
  <sortState xmlns:xlrd2="http://schemas.microsoft.com/office/spreadsheetml/2017/richdata2" ref="D6:F9">
    <sortCondition ref="D2:D9"/>
  </sortState>
  <tableColumns count="3">
    <tableColumn id="1" xr3:uid="{466050C6-17BB-47F5-87E6-74BD27FD2F72}" name="Vogn" dataDxfId="5"/>
    <tableColumn id="3" xr3:uid="{58D599C3-3551-42D3-A9F1-1E6AEC37998C}" name="01-jul" dataDxfId="4" dataCellStyle="Valuta"/>
    <tableColumn id="2" xr3:uid="{512857E7-E709-4C84-BB18-CCC27A384999}" name="01-aug" dataCellStyle="Valut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D3F747-5B45-4F1C-B7E8-F80F1BB91F74}" name="Tabel2" displayName="Tabel2" ref="I5:K13" totalsRowShown="0" tableBorderDxfId="3">
  <autoFilter ref="I5:K13" xr:uid="{BFD3F747-5B45-4F1C-B7E8-F80F1BB91F74}"/>
  <tableColumns count="3">
    <tableColumn id="1" xr3:uid="{561402D0-29A3-42EE-AA39-7C02223E5347}" name="Dato" dataDxfId="2"/>
    <tableColumn id="2" xr3:uid="{58EF59C4-B728-47B6-B9D3-D276550C5D10}" name="Vogn" dataDxfId="1"/>
    <tableColumn id="3" xr3:uid="{C6859178-8431-443C-A40D-552F3592D62A}" name="Kontraktpris" dataDxfId="0" dataCellStyle="Valuta">
      <calculatedColumnFormula>IFERROR(IF(WEEKDAY(Tabel2[[#This Row],[Dato]],2)&lt;6,VLOOKUP(Tabel2[[#This Row],[Vogn]],Tabel7[],2),""),"")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9C4E-B94A-43E1-9BD6-ACE4DF566C6A}">
  <dimension ref="D1:W25"/>
  <sheetViews>
    <sheetView tabSelected="1" topLeftCell="E1" workbookViewId="0">
      <selection activeCell="P13" sqref="P13"/>
    </sheetView>
  </sheetViews>
  <sheetFormatPr defaultRowHeight="14.4" x14ac:dyDescent="0.3"/>
  <cols>
    <col min="5" max="5" width="14.44140625" customWidth="1"/>
    <col min="6" max="6" width="13.109375" customWidth="1"/>
    <col min="9" max="9" width="10.109375" bestFit="1" customWidth="1"/>
    <col min="11" max="11" width="13.44140625" customWidth="1"/>
    <col min="14" max="14" width="2.109375" customWidth="1"/>
    <col min="15" max="18" width="10.33203125" bestFit="1" customWidth="1"/>
    <col min="20" max="21" width="10.33203125" bestFit="1" customWidth="1"/>
    <col min="23" max="23" width="3" customWidth="1"/>
  </cols>
  <sheetData>
    <row r="1" spans="4:23" x14ac:dyDescent="0.3"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4:23" x14ac:dyDescent="0.3">
      <c r="N2" s="39"/>
      <c r="W2" s="39"/>
    </row>
    <row r="3" spans="4:23" ht="15" thickBot="1" x14ac:dyDescent="0.35">
      <c r="D3" s="42" t="s">
        <v>6</v>
      </c>
      <c r="E3" s="42"/>
      <c r="F3" s="42"/>
      <c r="I3" s="42" t="s">
        <v>7</v>
      </c>
      <c r="J3" s="42"/>
      <c r="K3" s="42"/>
      <c r="N3" s="39"/>
      <c r="T3" t="s">
        <v>12</v>
      </c>
      <c r="W3" s="39"/>
    </row>
    <row r="4" spans="4:23" ht="15" thickBot="1" x14ac:dyDescent="0.35">
      <c r="N4" s="39"/>
      <c r="T4" s="36" t="s">
        <v>9</v>
      </c>
      <c r="U4" s="37" t="s">
        <v>10</v>
      </c>
      <c r="V4" s="38" t="s">
        <v>11</v>
      </c>
      <c r="W4" s="39"/>
    </row>
    <row r="5" spans="4:23" x14ac:dyDescent="0.3">
      <c r="D5" t="s">
        <v>1</v>
      </c>
      <c r="E5" s="4" t="s">
        <v>3</v>
      </c>
      <c r="F5" s="4" t="s">
        <v>4</v>
      </c>
      <c r="I5" t="s">
        <v>0</v>
      </c>
      <c r="J5" t="s">
        <v>1</v>
      </c>
      <c r="K5" t="s">
        <v>2</v>
      </c>
      <c r="N5" s="39"/>
      <c r="O5" s="29"/>
      <c r="P5" s="31">
        <v>45108</v>
      </c>
      <c r="Q5" s="31">
        <v>45139</v>
      </c>
      <c r="R5" s="32">
        <v>45170</v>
      </c>
      <c r="T5" s="35">
        <v>45124</v>
      </c>
      <c r="U5" s="5">
        <v>1103</v>
      </c>
      <c r="V5" s="41">
        <f>+VLOOKUP(U5,$O$5:$R$12,HLOOKUP(T5,$P$5:$R$6,2),0)</f>
        <v>4207.5</v>
      </c>
      <c r="W5" s="39"/>
    </row>
    <row r="6" spans="4:23" ht="15" thickBot="1" x14ac:dyDescent="0.35">
      <c r="D6" s="5">
        <v>1103</v>
      </c>
      <c r="E6" s="6">
        <v>4207.5</v>
      </c>
      <c r="F6" s="7">
        <v>4121.2299999999996</v>
      </c>
      <c r="I6" s="1">
        <v>45124</v>
      </c>
      <c r="J6" s="2">
        <v>1103</v>
      </c>
      <c r="K6" s="3">
        <f>IFERROR(IF(WEEKDAY(Tabel2[[#This Row],[Dato]],2)&lt;6,VLOOKUP(Tabel2[[#This Row],[Vogn]],Tabel7[],2),""),"")</f>
        <v>4207.5</v>
      </c>
      <c r="N6" s="39"/>
      <c r="O6" s="30" t="s">
        <v>8</v>
      </c>
      <c r="P6" s="24">
        <v>2</v>
      </c>
      <c r="Q6" s="24">
        <v>3</v>
      </c>
      <c r="R6" s="25">
        <v>4</v>
      </c>
      <c r="T6" s="35">
        <v>45124</v>
      </c>
      <c r="U6" s="5">
        <v>1105</v>
      </c>
      <c r="V6" s="41">
        <f t="shared" ref="V6:V12" si="0">+VLOOKUP(U6,$O$5:$R$12,HLOOKUP(T6,$P$5:$R$6,2),0)</f>
        <v>3675</v>
      </c>
      <c r="W6" s="39"/>
    </row>
    <row r="7" spans="4:23" x14ac:dyDescent="0.3">
      <c r="D7" s="5">
        <v>1105</v>
      </c>
      <c r="E7" s="6">
        <v>3675</v>
      </c>
      <c r="F7" s="7">
        <v>3599.68</v>
      </c>
      <c r="I7" s="1">
        <v>45124</v>
      </c>
      <c r="J7" s="2">
        <v>1105</v>
      </c>
      <c r="K7" s="3">
        <f>IFERROR(IF(WEEKDAY(Tabel2[[#This Row],[Dato]],2)&lt;6,VLOOKUP(Tabel2[[#This Row],[Vogn]],Tabel7[],2),""),"")</f>
        <v>3675</v>
      </c>
      <c r="N7" s="39"/>
      <c r="O7" s="33">
        <v>1103</v>
      </c>
      <c r="P7" s="26">
        <v>4207.5</v>
      </c>
      <c r="Q7" s="26">
        <v>4121.2299999999996</v>
      </c>
      <c r="R7" s="41"/>
      <c r="T7" s="35">
        <v>45124</v>
      </c>
      <c r="U7" s="5">
        <v>1109</v>
      </c>
      <c r="V7" s="41">
        <f t="shared" si="0"/>
        <v>3675</v>
      </c>
      <c r="W7" s="39"/>
    </row>
    <row r="8" spans="4:23" x14ac:dyDescent="0.3">
      <c r="D8" s="5">
        <v>1109</v>
      </c>
      <c r="E8" s="6">
        <v>3675</v>
      </c>
      <c r="F8" s="7">
        <v>3599.68</v>
      </c>
      <c r="I8" s="1">
        <v>45124</v>
      </c>
      <c r="J8" s="2">
        <v>1109</v>
      </c>
      <c r="K8" s="3">
        <f>IFERROR(IF(WEEKDAY(Tabel2[[#This Row],[Dato]],2)&lt;6,VLOOKUP(Tabel2[[#This Row],[Vogn]],Tabel7[],2),""),"")</f>
        <v>3675</v>
      </c>
      <c r="N8" s="39"/>
      <c r="O8" s="33">
        <v>1105</v>
      </c>
      <c r="P8" s="26">
        <v>3675</v>
      </c>
      <c r="Q8" s="26">
        <v>3599.68</v>
      </c>
      <c r="R8" s="45">
        <v>3750</v>
      </c>
      <c r="T8" s="35">
        <v>45140</v>
      </c>
      <c r="U8" s="5">
        <v>1110</v>
      </c>
      <c r="V8" s="41">
        <f t="shared" si="0"/>
        <v>4466.5200000000004</v>
      </c>
      <c r="W8" s="39"/>
    </row>
    <row r="9" spans="4:23" x14ac:dyDescent="0.3">
      <c r="D9" s="5">
        <v>1110</v>
      </c>
      <c r="E9" s="6">
        <v>4560</v>
      </c>
      <c r="F9" s="7">
        <v>4466.5200000000004</v>
      </c>
      <c r="I9" s="1">
        <v>45124</v>
      </c>
      <c r="J9" s="2">
        <v>1110</v>
      </c>
      <c r="K9" s="3">
        <f>IFERROR(IF(WEEKDAY(Tabel2[[#This Row],[Dato]],2)&lt;6,VLOOKUP(Tabel2[[#This Row],[Vogn]],Tabel7[],2),""),"")</f>
        <v>4560</v>
      </c>
      <c r="N9" s="39"/>
      <c r="O9" s="33">
        <v>1109</v>
      </c>
      <c r="P9" s="26">
        <v>3675</v>
      </c>
      <c r="Q9" s="26">
        <v>3599.68</v>
      </c>
      <c r="R9" s="41"/>
      <c r="T9" s="35">
        <v>45140</v>
      </c>
      <c r="U9" s="5">
        <v>1103</v>
      </c>
      <c r="V9" s="41">
        <f t="shared" si="0"/>
        <v>4121.2299999999996</v>
      </c>
      <c r="W9" s="39"/>
    </row>
    <row r="10" spans="4:23" x14ac:dyDescent="0.3">
      <c r="I10" s="1">
        <v>45140</v>
      </c>
      <c r="J10" s="2">
        <v>1103</v>
      </c>
      <c r="K10" s="10">
        <f>IFERROR(IF(WEEKDAY(Tabel2[[#This Row],[Dato]],2)&lt;6,VLOOKUP(Tabel2[[#This Row],[Vogn]],Tabel7[],2),""),"")</f>
        <v>4207.5</v>
      </c>
      <c r="N10" s="39"/>
      <c r="O10" s="33">
        <v>1110</v>
      </c>
      <c r="P10" s="26">
        <v>4560</v>
      </c>
      <c r="Q10" s="26">
        <v>4466.5200000000004</v>
      </c>
      <c r="R10" s="41"/>
      <c r="T10" s="35">
        <v>45140</v>
      </c>
      <c r="U10" s="5">
        <v>1105</v>
      </c>
      <c r="V10" s="41">
        <f t="shared" si="0"/>
        <v>3599.68</v>
      </c>
      <c r="W10" s="39"/>
    </row>
    <row r="11" spans="4:23" x14ac:dyDescent="0.3">
      <c r="I11" s="1">
        <v>45140</v>
      </c>
      <c r="J11" s="2">
        <v>1105</v>
      </c>
      <c r="K11" s="10">
        <f>IFERROR(IF(WEEKDAY(Tabel2[[#This Row],[Dato]],2)&lt;6,VLOOKUP(Tabel2[[#This Row],[Vogn]],Tabel7[],2),""),"")</f>
        <v>3675</v>
      </c>
      <c r="N11" s="39"/>
      <c r="O11" s="33"/>
      <c r="P11" s="26"/>
      <c r="Q11" s="26"/>
      <c r="R11" s="41"/>
      <c r="T11" s="35">
        <v>45140</v>
      </c>
      <c r="U11" s="5">
        <v>1110</v>
      </c>
      <c r="V11" s="41">
        <f t="shared" si="0"/>
        <v>4466.5200000000004</v>
      </c>
      <c r="W11" s="39"/>
    </row>
    <row r="12" spans="4:23" ht="15" thickBot="1" x14ac:dyDescent="0.35">
      <c r="I12" s="1">
        <v>45140</v>
      </c>
      <c r="J12" s="2">
        <v>1109</v>
      </c>
      <c r="K12" s="10">
        <f>IFERROR(IF(WEEKDAY(Tabel2[[#This Row],[Dato]],2)&lt;6,VLOOKUP(Tabel2[[#This Row],[Vogn]],Tabel7[],2),""),"")</f>
        <v>3675</v>
      </c>
      <c r="N12" s="39"/>
      <c r="O12" s="34"/>
      <c r="P12" s="43"/>
      <c r="Q12" s="43"/>
      <c r="R12" s="44"/>
      <c r="T12" s="46">
        <v>45181</v>
      </c>
      <c r="U12" s="47">
        <v>1105</v>
      </c>
      <c r="V12" s="45">
        <f t="shared" ref="V12" si="1">+VLOOKUP(U12,$O$5:$R$12,HLOOKUP(T12,$P$5:$R$6,2),0)</f>
        <v>3750</v>
      </c>
      <c r="W12" s="39"/>
    </row>
    <row r="13" spans="4:23" ht="15" thickBot="1" x14ac:dyDescent="0.35">
      <c r="I13" s="8">
        <v>45140</v>
      </c>
      <c r="J13" s="9">
        <v>1110</v>
      </c>
      <c r="K13" s="11">
        <f>IFERROR(IF(WEEKDAY(Tabel2[[#This Row],[Dato]],2)&lt;6,VLOOKUP(Tabel2[[#This Row],[Vogn]],Tabel7[],2),""),"")</f>
        <v>4560</v>
      </c>
      <c r="N13" s="39"/>
      <c r="T13" s="27"/>
      <c r="U13" s="40"/>
      <c r="V13" s="28"/>
      <c r="W13" s="39"/>
    </row>
    <row r="14" spans="4:23" x14ac:dyDescent="0.3">
      <c r="N14" s="39"/>
      <c r="W14" s="39"/>
    </row>
    <row r="15" spans="4:23" x14ac:dyDescent="0.3">
      <c r="K15" t="s">
        <v>5</v>
      </c>
      <c r="N15" s="39"/>
      <c r="W15" s="39"/>
    </row>
    <row r="16" spans="4:23" x14ac:dyDescent="0.3">
      <c r="N16" s="39"/>
      <c r="W16" s="39"/>
    </row>
    <row r="17" spans="4:23" x14ac:dyDescent="0.3">
      <c r="N17" s="39"/>
      <c r="W17" s="39"/>
    </row>
    <row r="18" spans="4:23" x14ac:dyDescent="0.3">
      <c r="D18" s="12">
        <v>1103</v>
      </c>
      <c r="E18" s="13">
        <v>4207.5</v>
      </c>
      <c r="F18" s="14">
        <v>4121.2299999999996</v>
      </c>
      <c r="I18" s="18">
        <v>45124</v>
      </c>
      <c r="J18" s="19">
        <v>1103</v>
      </c>
      <c r="K18" s="14" t="str">
        <f>IFERROR(IF(WEEKDAY(Tabel2[[#This Row],[Dato]],2)&lt;6,VLOOKUP(Tabel2[[#This Row],[Vogn]],Tabel7[],2),""),"")</f>
        <v/>
      </c>
      <c r="M18" s="23">
        <f>IF(MONTH(I18)=7,VLOOKUP(J18,$D$18:$F$21,2,0),IF(MONTH(I18)=8,VLOOKUP(J18,$D$18:$F$21,3,0),""))</f>
        <v>4207.5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4:23" x14ac:dyDescent="0.3">
      <c r="D19" s="15">
        <v>1105</v>
      </c>
      <c r="E19" s="16">
        <v>3675</v>
      </c>
      <c r="F19" s="17">
        <v>3599.68</v>
      </c>
      <c r="I19" s="20">
        <v>45124</v>
      </c>
      <c r="J19" s="2">
        <v>1105</v>
      </c>
      <c r="K19" s="17" t="str">
        <f>IFERROR(IF(WEEKDAY(Tabel2[[#This Row],[Dato]],2)&lt;6,VLOOKUP(Tabel2[[#This Row],[Vogn]],Tabel7[],2),""),"")</f>
        <v/>
      </c>
      <c r="M19" s="23">
        <f t="shared" ref="M19:M25" si="2">IF(MONTH(I19)=7,VLOOKUP(J19,$D$18:$F$21,2,0),IF(MONTH(I19)=8,VLOOKUP(J19,$D$18:$F$21,3,0),""))</f>
        <v>3675</v>
      </c>
    </row>
    <row r="20" spans="4:23" x14ac:dyDescent="0.3">
      <c r="D20" s="12">
        <v>1109</v>
      </c>
      <c r="E20" s="13">
        <v>3675</v>
      </c>
      <c r="F20" s="14">
        <v>3599.68</v>
      </c>
      <c r="I20" s="18">
        <v>45124</v>
      </c>
      <c r="J20" s="19">
        <v>1109</v>
      </c>
      <c r="K20" s="14" t="str">
        <f>IFERROR(IF(WEEKDAY(Tabel2[[#This Row],[Dato]],2)&lt;6,VLOOKUP(Tabel2[[#This Row],[Vogn]],Tabel7[],2),""),"")</f>
        <v/>
      </c>
      <c r="M20" s="23">
        <f t="shared" si="2"/>
        <v>3675</v>
      </c>
    </row>
    <row r="21" spans="4:23" x14ac:dyDescent="0.3">
      <c r="D21" s="15">
        <v>1110</v>
      </c>
      <c r="E21" s="16">
        <v>4560</v>
      </c>
      <c r="F21" s="17">
        <v>4466.5200000000004</v>
      </c>
      <c r="I21" s="20">
        <v>45124</v>
      </c>
      <c r="J21" s="2">
        <v>1110</v>
      </c>
      <c r="K21" s="17" t="str">
        <f>IFERROR(IF(WEEKDAY(Tabel2[[#This Row],[Dato]],2)&lt;6,VLOOKUP(Tabel2[[#This Row],[Vogn]],Tabel7[],2),""),"")</f>
        <v/>
      </c>
      <c r="M21" s="23">
        <f t="shared" si="2"/>
        <v>4560</v>
      </c>
    </row>
    <row r="22" spans="4:23" x14ac:dyDescent="0.3">
      <c r="I22" s="18">
        <v>45140</v>
      </c>
      <c r="J22" s="19">
        <v>1103</v>
      </c>
      <c r="K22" s="21" t="str">
        <f>IFERROR(IF(WEEKDAY(Tabel2[[#This Row],[Dato]],2)&lt;6,VLOOKUP(Tabel2[[#This Row],[Vogn]],Tabel7[],2),""),"")</f>
        <v/>
      </c>
      <c r="M22" s="23">
        <f t="shared" si="2"/>
        <v>4121.2299999999996</v>
      </c>
    </row>
    <row r="23" spans="4:23" x14ac:dyDescent="0.3">
      <c r="I23" s="20">
        <v>45140</v>
      </c>
      <c r="J23" s="2">
        <v>1105</v>
      </c>
      <c r="K23" s="22" t="str">
        <f>IFERROR(IF(WEEKDAY(Tabel2[[#This Row],[Dato]],2)&lt;6,VLOOKUP(Tabel2[[#This Row],[Vogn]],Tabel7[],2),""),"")</f>
        <v/>
      </c>
      <c r="M23" s="23">
        <f t="shared" si="2"/>
        <v>3599.68</v>
      </c>
    </row>
    <row r="24" spans="4:23" x14ac:dyDescent="0.3">
      <c r="I24" s="18">
        <v>45140</v>
      </c>
      <c r="J24" s="19">
        <v>1109</v>
      </c>
      <c r="K24" s="21" t="str">
        <f>IFERROR(IF(WEEKDAY(Tabel2[[#This Row],[Dato]],2)&lt;6,VLOOKUP(Tabel2[[#This Row],[Vogn]],Tabel7[],2),""),"")</f>
        <v/>
      </c>
      <c r="M24" s="23">
        <f t="shared" si="2"/>
        <v>3599.68</v>
      </c>
    </row>
    <row r="25" spans="4:23" x14ac:dyDescent="0.3">
      <c r="I25" s="20">
        <v>45140</v>
      </c>
      <c r="J25" s="2">
        <v>1110</v>
      </c>
      <c r="K25" s="22" t="str">
        <f>IFERROR(IF(WEEKDAY(Tabel2[[#This Row],[Dato]],2)&lt;6,VLOOKUP(Tabel2[[#This Row],[Vogn]],Tabel7[],2),""),"")</f>
        <v/>
      </c>
      <c r="M25" s="23">
        <f t="shared" si="2"/>
        <v>4466.5200000000004</v>
      </c>
    </row>
  </sheetData>
  <mergeCells count="2">
    <mergeCell ref="D3:F3"/>
    <mergeCell ref="I3:K3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Nielsen</dc:creator>
  <cp:lastModifiedBy>Stig Bergstrøm</cp:lastModifiedBy>
  <dcterms:created xsi:type="dcterms:W3CDTF">2023-09-04T09:17:07Z</dcterms:created>
  <dcterms:modified xsi:type="dcterms:W3CDTF">2023-10-07T11:07:16Z</dcterms:modified>
</cp:coreProperties>
</file>