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0" yWindow="0" windowWidth="15345" windowHeight="6735" activeTab="0"/>
  </bookViews>
  <sheets>
    <sheet name="Timeberegning" sheetId="1" r:id="rId1"/>
  </sheets>
  <definedNames>
    <definedName name="DK">TRUE</definedName>
    <definedName name="WDT">2</definedName>
  </definedNames>
  <calcPr fullCalcOnLoad="1"/>
</workbook>
</file>

<file path=xl/sharedStrings.xml><?xml version="1.0" encoding="utf-8"?>
<sst xmlns="http://schemas.openxmlformats.org/spreadsheetml/2006/main" count="59" uniqueCount="34">
  <si>
    <t>Fra</t>
  </si>
  <si>
    <t>Til</t>
  </si>
  <si>
    <t>Dato</t>
  </si>
  <si>
    <t>Dag</t>
  </si>
  <si>
    <t>Pause start</t>
  </si>
  <si>
    <t>Pause slut</t>
  </si>
  <si>
    <t>Total timer</t>
  </si>
  <si>
    <t>Mandag</t>
  </si>
  <si>
    <t>Onsdag</t>
  </si>
  <si>
    <t>Torsdag</t>
  </si>
  <si>
    <t>Fredag</t>
  </si>
  <si>
    <t>Lørdag</t>
  </si>
  <si>
    <t>Søndag</t>
  </si>
  <si>
    <t>Tirsdag</t>
  </si>
  <si>
    <t>Timer total</t>
  </si>
  <si>
    <t>Kontrol</t>
  </si>
  <si>
    <r>
      <t xml:space="preserve">Klokken 6 til 18   </t>
    </r>
    <r>
      <rPr>
        <b/>
        <sz val="10"/>
        <color indexed="8"/>
        <rFont val="Arial"/>
        <family val="2"/>
      </rPr>
      <t xml:space="preserve"> (Normaltimer)</t>
    </r>
  </si>
  <si>
    <r>
      <t xml:space="preserve">Klokken 18 til 21             </t>
    </r>
    <r>
      <rPr>
        <b/>
        <sz val="10"/>
        <color indexed="8"/>
        <rFont val="Arial"/>
        <family val="2"/>
      </rPr>
      <t>(1-3. overtime)</t>
    </r>
  </si>
  <si>
    <r>
      <t xml:space="preserve">Klokken 21 til 04     </t>
    </r>
    <r>
      <rPr>
        <b/>
        <sz val="10"/>
        <color indexed="8"/>
        <rFont val="Arial"/>
        <family val="2"/>
      </rPr>
      <t xml:space="preserve"> (Øvrige overtimer)</t>
    </r>
  </si>
  <si>
    <r>
      <t xml:space="preserve">Klokken 05 til 06     </t>
    </r>
    <r>
      <rPr>
        <b/>
        <sz val="10"/>
        <color indexed="8"/>
        <rFont val="Arial"/>
        <family val="2"/>
      </rPr>
      <t xml:space="preserve"> (Timen før)</t>
    </r>
  </si>
  <si>
    <t>Norm</t>
  </si>
  <si>
    <t>Overtid i alt</t>
  </si>
  <si>
    <t>Kl</t>
  </si>
  <si>
    <t>Arbejder man mellem kl 18-21, så skal timerne være i kolonne J</t>
  </si>
  <si>
    <t>Arbejder man mellem kl. 21-04 så skal timerne være i kolonne K</t>
  </si>
  <si>
    <t>Arbejder man mellem kl. 5-6 skal timen være i kolonne L</t>
  </si>
  <si>
    <t>Arbejder man lørdag, så skal de første 3 timer ALTID være i kolonne J, resten skal være i kolonne K</t>
  </si>
  <si>
    <t>Arbejder man søndag, så skal timerne ALTID være i kolonne K.</t>
  </si>
  <si>
    <t>Timerne i kolonne H kan være anderledes, de skal kunne skiftes til andre tider.</t>
  </si>
  <si>
    <t>Timerne i kolonne J, må MAKS være 3, er der flere, så skal de flyttes over i kolonne N.</t>
  </si>
  <si>
    <t>Timerne i kolonne K er der ikke maks på.</t>
  </si>
  <si>
    <t>Timerne i kolonne L må MAKS være 1, da det er hvis man har arbejdet mellem kl 5-6.</t>
  </si>
  <si>
    <t>FEJL I BEREGNING?!?!?</t>
  </si>
  <si>
    <t>Timerne i kolonne I må MAKS være det som står i kolonne H. Er der flere timer end det der står i kolonne K, skal de flyttes til kolonne M.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</si>
</sst>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hh:mm;@"/>
    <numFmt numFmtId="165" formatCode="[h]:mm"/>
    <numFmt numFmtId="166" formatCode="[$-F400]h:mm:ss\ AM/PM"/>
  </numFmts>
  <fonts count="48"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1" fillId="0" borderId="0" applyNumberFormat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66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right"/>
    </xf>
    <xf numFmtId="165" fontId="43" fillId="0" borderId="0" xfId="0" applyNumberFormat="1" applyFont="1" applyAlignment="1">
      <alignment/>
    </xf>
    <xf numFmtId="43" fontId="43" fillId="0" borderId="0" xfId="46" applyFont="1" applyAlignment="1">
      <alignment/>
    </xf>
    <xf numFmtId="43" fontId="43" fillId="0" borderId="0" xfId="46" applyFont="1" applyAlignment="1">
      <alignment horizontal="right"/>
    </xf>
    <xf numFmtId="16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 horizontal="right"/>
    </xf>
    <xf numFmtId="43" fontId="43" fillId="0" borderId="10" xfId="46" applyFont="1" applyFill="1" applyBorder="1" applyAlignment="1">
      <alignment horizontal="right"/>
    </xf>
    <xf numFmtId="14" fontId="43" fillId="0" borderId="11" xfId="0" applyNumberFormat="1" applyFont="1" applyFill="1" applyBorder="1" applyAlignment="1">
      <alignment horizontal="center"/>
    </xf>
    <xf numFmtId="164" fontId="43" fillId="0" borderId="11" xfId="0" applyNumberFormat="1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horizontal="right"/>
    </xf>
    <xf numFmtId="43" fontId="43" fillId="0" borderId="11" xfId="46" applyFont="1" applyFill="1" applyBorder="1" applyAlignment="1">
      <alignment horizontal="right"/>
    </xf>
    <xf numFmtId="14" fontId="43" fillId="0" borderId="12" xfId="0" applyNumberFormat="1" applyFont="1" applyFill="1" applyBorder="1" applyAlignment="1">
      <alignment horizontal="center"/>
    </xf>
    <xf numFmtId="43" fontId="43" fillId="0" borderId="13" xfId="46" applyFont="1" applyFill="1" applyBorder="1" applyAlignment="1">
      <alignment horizontal="right"/>
    </xf>
    <xf numFmtId="14" fontId="43" fillId="0" borderId="14" xfId="0" applyNumberFormat="1" applyFont="1" applyFill="1" applyBorder="1" applyAlignment="1">
      <alignment horizontal="center"/>
    </xf>
    <xf numFmtId="43" fontId="43" fillId="0" borderId="15" xfId="46" applyFont="1" applyFill="1" applyBorder="1" applyAlignment="1">
      <alignment horizontal="right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43" fontId="5" fillId="0" borderId="12" xfId="46" applyFont="1" applyFill="1" applyBorder="1" applyAlignment="1">
      <alignment horizontal="right" vertical="center"/>
    </xf>
    <xf numFmtId="43" fontId="5" fillId="0" borderId="14" xfId="46" applyFont="1" applyFill="1" applyBorder="1" applyAlignment="1">
      <alignment horizontal="right" vertical="center"/>
    </xf>
    <xf numFmtId="164" fontId="43" fillId="0" borderId="13" xfId="0" applyNumberFormat="1" applyFont="1" applyFill="1" applyBorder="1" applyAlignment="1">
      <alignment horizontal="right"/>
    </xf>
    <xf numFmtId="164" fontId="43" fillId="0" borderId="15" xfId="0" applyNumberFormat="1" applyFont="1" applyFill="1" applyBorder="1" applyAlignment="1">
      <alignment horizontal="right"/>
    </xf>
    <xf numFmtId="0" fontId="44" fillId="0" borderId="17" xfId="0" applyFont="1" applyBorder="1" applyAlignment="1">
      <alignment horizontal="center" vertical="center" wrapText="1"/>
    </xf>
    <xf numFmtId="43" fontId="44" fillId="0" borderId="11" xfId="46" applyFont="1" applyFill="1" applyBorder="1" applyAlignment="1">
      <alignment horizontal="right" vertical="center"/>
    </xf>
    <xf numFmtId="43" fontId="44" fillId="0" borderId="10" xfId="46" applyFont="1" applyFill="1" applyBorder="1" applyAlignment="1">
      <alignment horizontal="right" vertical="center"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22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43" fontId="6" fillId="33" borderId="22" xfId="46" applyFont="1" applyFill="1" applyBorder="1" applyAlignment="1">
      <alignment horizontal="right" vertical="center"/>
    </xf>
    <xf numFmtId="43" fontId="46" fillId="33" borderId="23" xfId="46" applyFont="1" applyFill="1" applyBorder="1" applyAlignment="1">
      <alignment horizontal="right" vertical="center"/>
    </xf>
    <xf numFmtId="43" fontId="6" fillId="33" borderId="23" xfId="46" applyFont="1" applyFill="1" applyBorder="1" applyAlignment="1">
      <alignment horizontal="right" vertical="center"/>
    </xf>
    <xf numFmtId="14" fontId="43" fillId="2" borderId="14" xfId="0" applyNumberFormat="1" applyFont="1" applyFill="1" applyBorder="1" applyAlignment="1">
      <alignment horizontal="center"/>
    </xf>
    <xf numFmtId="14" fontId="43" fillId="2" borderId="10" xfId="0" applyNumberFormat="1" applyFont="1" applyFill="1" applyBorder="1" applyAlignment="1">
      <alignment horizontal="center"/>
    </xf>
    <xf numFmtId="164" fontId="43" fillId="2" borderId="10" xfId="0" applyNumberFormat="1" applyFont="1" applyFill="1" applyBorder="1" applyAlignment="1">
      <alignment horizontal="center" vertical="center"/>
    </xf>
    <xf numFmtId="164" fontId="43" fillId="2" borderId="10" xfId="0" applyNumberFormat="1" applyFont="1" applyFill="1" applyBorder="1" applyAlignment="1">
      <alignment horizontal="right"/>
    </xf>
    <xf numFmtId="164" fontId="43" fillId="2" borderId="15" xfId="0" applyNumberFormat="1" applyFont="1" applyFill="1" applyBorder="1" applyAlignment="1">
      <alignment horizontal="right"/>
    </xf>
    <xf numFmtId="43" fontId="5" fillId="2" borderId="14" xfId="46" applyFont="1" applyFill="1" applyBorder="1" applyAlignment="1">
      <alignment horizontal="right" vertical="center"/>
    </xf>
    <xf numFmtId="43" fontId="44" fillId="2" borderId="10" xfId="46" applyFont="1" applyFill="1" applyBorder="1" applyAlignment="1">
      <alignment horizontal="right" vertical="center"/>
    </xf>
    <xf numFmtId="43" fontId="43" fillId="2" borderId="10" xfId="46" applyFont="1" applyFill="1" applyBorder="1" applyAlignment="1">
      <alignment horizontal="right"/>
    </xf>
    <xf numFmtId="43" fontId="43" fillId="2" borderId="15" xfId="46" applyFont="1" applyFill="1" applyBorder="1" applyAlignment="1">
      <alignment horizontal="right"/>
    </xf>
    <xf numFmtId="14" fontId="43" fillId="8" borderId="25" xfId="0" applyNumberFormat="1" applyFont="1" applyFill="1" applyBorder="1" applyAlignment="1">
      <alignment horizontal="center"/>
    </xf>
    <xf numFmtId="14" fontId="43" fillId="8" borderId="26" xfId="0" applyNumberFormat="1" applyFont="1" applyFill="1" applyBorder="1" applyAlignment="1">
      <alignment horizontal="center"/>
    </xf>
    <xf numFmtId="164" fontId="43" fillId="8" borderId="26" xfId="0" applyNumberFormat="1" applyFont="1" applyFill="1" applyBorder="1" applyAlignment="1">
      <alignment horizontal="center" vertical="center"/>
    </xf>
    <xf numFmtId="164" fontId="43" fillId="8" borderId="26" xfId="0" applyNumberFormat="1" applyFont="1" applyFill="1" applyBorder="1" applyAlignment="1">
      <alignment horizontal="right"/>
    </xf>
    <xf numFmtId="164" fontId="43" fillId="8" borderId="27" xfId="0" applyNumberFormat="1" applyFont="1" applyFill="1" applyBorder="1" applyAlignment="1">
      <alignment horizontal="right"/>
    </xf>
    <xf numFmtId="43" fontId="5" fillId="8" borderId="25" xfId="46" applyFont="1" applyFill="1" applyBorder="1" applyAlignment="1">
      <alignment horizontal="right" vertical="center"/>
    </xf>
    <xf numFmtId="43" fontId="44" fillId="8" borderId="26" xfId="46" applyFont="1" applyFill="1" applyBorder="1" applyAlignment="1">
      <alignment horizontal="right" vertical="center"/>
    </xf>
    <xf numFmtId="43" fontId="43" fillId="8" borderId="26" xfId="46" applyFont="1" applyFill="1" applyBorder="1" applyAlignment="1">
      <alignment horizontal="right"/>
    </xf>
    <xf numFmtId="43" fontId="43" fillId="8" borderId="27" xfId="46" applyFont="1" applyFill="1" applyBorder="1" applyAlignment="1">
      <alignment horizontal="right"/>
    </xf>
    <xf numFmtId="14" fontId="43" fillId="34" borderId="14" xfId="0" applyNumberFormat="1" applyFont="1" applyFill="1" applyBorder="1" applyAlignment="1">
      <alignment horizontal="center"/>
    </xf>
    <xf numFmtId="14" fontId="43" fillId="34" borderId="10" xfId="0" applyNumberFormat="1" applyFont="1" applyFill="1" applyBorder="1" applyAlignment="1">
      <alignment horizontal="center"/>
    </xf>
    <xf numFmtId="164" fontId="43" fillId="34" borderId="10" xfId="0" applyNumberFormat="1" applyFont="1" applyFill="1" applyBorder="1" applyAlignment="1">
      <alignment horizontal="center" vertical="center"/>
    </xf>
    <xf numFmtId="164" fontId="43" fillId="34" borderId="10" xfId="0" applyNumberFormat="1" applyFont="1" applyFill="1" applyBorder="1" applyAlignment="1">
      <alignment horizontal="right"/>
    </xf>
    <xf numFmtId="164" fontId="43" fillId="34" borderId="15" xfId="0" applyNumberFormat="1" applyFont="1" applyFill="1" applyBorder="1" applyAlignment="1">
      <alignment horizontal="right"/>
    </xf>
    <xf numFmtId="43" fontId="5" fillId="34" borderId="14" xfId="46" applyFont="1" applyFill="1" applyBorder="1" applyAlignment="1">
      <alignment horizontal="right" vertical="center"/>
    </xf>
    <xf numFmtId="43" fontId="44" fillId="34" borderId="10" xfId="46" applyFont="1" applyFill="1" applyBorder="1" applyAlignment="1">
      <alignment horizontal="right" vertical="center"/>
    </xf>
    <xf numFmtId="43" fontId="43" fillId="34" borderId="10" xfId="46" applyFont="1" applyFill="1" applyBorder="1" applyAlignment="1">
      <alignment horizontal="right"/>
    </xf>
    <xf numFmtId="0" fontId="47" fillId="0" borderId="0" xfId="0" applyFont="1" applyAlignment="1">
      <alignment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Default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dxfs count="20"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44"/>
  <sheetViews>
    <sheetView tabSelected="1" zoomScale="80" zoomScaleNormal="80" zoomScalePageLayoutView="0" workbookViewId="0" topLeftCell="A1">
      <pane xSplit="8" ySplit="15" topLeftCell="I28" activePane="bottomRight" state="frozen"/>
      <selection pane="topLeft" activeCell="A1" sqref="A1"/>
      <selection pane="topRight" activeCell="L1" sqref="L1"/>
      <selection pane="bottomLeft" activeCell="A16" sqref="A16"/>
      <selection pane="bottomRight" activeCell="A34" sqref="A34"/>
    </sheetView>
  </sheetViews>
  <sheetFormatPr defaultColWidth="9.140625" defaultRowHeight="12"/>
  <cols>
    <col min="1" max="1" width="12.7109375" style="1" bestFit="1" customWidth="1"/>
    <col min="2" max="2" width="10.00390625" style="1" customWidth="1"/>
    <col min="3" max="3" width="8.8515625" style="1" customWidth="1"/>
    <col min="4" max="4" width="7.140625" style="1" bestFit="1" customWidth="1"/>
    <col min="5" max="5" width="12.57421875" style="1" bestFit="1" customWidth="1"/>
    <col min="6" max="6" width="11.57421875" style="1" bestFit="1" customWidth="1"/>
    <col min="7" max="7" width="13.28125" style="1" customWidth="1"/>
    <col min="8" max="8" width="11.421875" style="31" bestFit="1" customWidth="1"/>
    <col min="9" max="9" width="16.28125" style="1" bestFit="1" customWidth="1"/>
    <col min="10" max="10" width="17.421875" style="1" customWidth="1"/>
    <col min="11" max="11" width="22.57421875" style="1" customWidth="1"/>
    <col min="12" max="12" width="15.8515625" style="1" customWidth="1"/>
    <col min="13" max="13" width="12.57421875" style="1" customWidth="1"/>
    <col min="14" max="14" width="8.421875" style="1" customWidth="1"/>
    <col min="15" max="15" width="10.8515625" style="2" bestFit="1" customWidth="1"/>
    <col min="16" max="16" width="2.421875" style="2" customWidth="1"/>
    <col min="17" max="17" width="2.8515625" style="1" bestFit="1" customWidth="1"/>
    <col min="18" max="16384" width="9.140625" style="1" customWidth="1"/>
  </cols>
  <sheetData>
    <row r="1" spans="1:15" ht="26.25" thickBot="1">
      <c r="A1" s="33" t="s">
        <v>2</v>
      </c>
      <c r="B1" s="34" t="s">
        <v>3</v>
      </c>
      <c r="C1" s="34" t="s">
        <v>0</v>
      </c>
      <c r="D1" s="34" t="s">
        <v>1</v>
      </c>
      <c r="E1" s="34" t="s">
        <v>4</v>
      </c>
      <c r="F1" s="35" t="s">
        <v>5</v>
      </c>
      <c r="G1" s="20" t="s">
        <v>6</v>
      </c>
      <c r="H1" s="28" t="s">
        <v>20</v>
      </c>
      <c r="I1" s="21" t="s">
        <v>16</v>
      </c>
      <c r="J1" s="21" t="s">
        <v>17</v>
      </c>
      <c r="K1" s="21" t="s">
        <v>18</v>
      </c>
      <c r="L1" s="21" t="s">
        <v>19</v>
      </c>
      <c r="M1" s="21" t="s">
        <v>14</v>
      </c>
      <c r="N1" s="22" t="s">
        <v>15</v>
      </c>
      <c r="O1" s="23" t="s">
        <v>21</v>
      </c>
    </row>
    <row r="2" spans="1:19" ht="12.75">
      <c r="A2" s="16">
        <v>42373</v>
      </c>
      <c r="B2" s="12" t="s">
        <v>7</v>
      </c>
      <c r="C2" s="13">
        <v>0.375</v>
      </c>
      <c r="D2" s="13">
        <v>0.875</v>
      </c>
      <c r="E2" s="14"/>
      <c r="F2" s="26"/>
      <c r="G2" s="24">
        <f aca="true" t="shared" si="0" ref="G2:G29">ROUND(IF((OR(C2="",D2="")),0,IF((D2&lt;C2),((D2-C2)*24)+24,(D2-C2)*24))-IF((OR(E2="",F2="")),0,IF((F2&lt;E2),((F2-E2)*24)+24,(F2-E2)*24)),2)</f>
        <v>12</v>
      </c>
      <c r="H2" s="29">
        <v>8</v>
      </c>
      <c r="I2" s="15">
        <f>IF(OR($C2="",$D2=""),0,((IF($D2-MAX($C2,($R$2/24))+($D2&lt;$C2)&lt;0,0,$D2-MAX($C2,($R$2/24))+($D2&lt;$C2)))*24)-((IF(($D2-MAX($C2,($S$2/24))+($D2&lt;$C2))&lt;0,0,($D2-MAX($C2,($S$2/24))+($D2&lt;$C2)))))*24)-IF(OR($E2="",$F2=""),0,((IF($F2-MAX($E2,($R$2/24))+($F2&lt;$E2)&lt;0,0,$F2-MAX($E2,($R$2/24))+($F2&lt;$E2)))*24)-((IF(($F2-MAX($E2,($S$2/24))+($F2&lt;$E2))&lt;0,0,($F2-MAX($E2,($S$2/24))+($F2&lt;$E2)))))*24)</f>
        <v>9</v>
      </c>
      <c r="J2" s="15">
        <f aca="true" t="shared" si="1" ref="J2:J7">IF(OR($C2="",$D2=""),0,((IF($D2-MAX($C2,($R$3/24))+($D2&lt;$C2)&lt;0,0,$D2-MAX($C2,($R$3/24))+($D2&lt;$C2)))*24)-((IF(($D2-MAX($C2,($S$3/24))+($D2&lt;$C2))&lt;0,0,($D2-MAX($C2,($S$3/24))+($D2&lt;$C2)))))*24)-IF(OR($E2="",$F2=""),0,((IF($F2-MAX($E2,($R$3/24))+($F2&lt;$E2)&lt;0,0,$F2-MAX($E2,($R$3/24))+($F2&lt;$E2)))*24)-((IF(($F2-MAX($E2,($S$3/24))+($F2&lt;$E2))&lt;0,0,($F2-MAX($E2,($S$3/24))+($F2&lt;$E2)))))*24)</f>
        <v>3</v>
      </c>
      <c r="K2" s="15">
        <f aca="true" t="shared" si="2" ref="K2:K7">IF(OR($C2="",$D2=""),0,($D2&lt;=$C2)*(1-($R$4/24)+($S$4/24))*24+(MIN(($S$4/24),$D2)-MIN(($S$4/24),$C2)+MAX(($R$4/24),$D2)-MAX(($R$4/24),$C2))*24)-IF(OR($E2="",$F2=""),0,($F2&lt;=$E2)*(1-($R$4/24)+($S$4/24))*24+(MIN(($S$4/24),$F2)-MIN(($S$4/24),$E2)+MAX(($R$4/24),$F2)-MAX(($R$4/24),$E2))*24)</f>
        <v>0</v>
      </c>
      <c r="L2" s="15">
        <f aca="true" t="shared" si="3" ref="L2:L7">IF(OR($C2="",$D2=""),0,((IF($D2-MAX($C2,($R$5/24))+($D2&lt;$C2)&lt;0,0,$D2-MAX($C2,($R$5/24))+($D2&lt;$C2)))*24)-((IF(($D2-MAX($C2,($S$5/24))+($D2&lt;$C2))&lt;0,0,($D2-MAX($C2,($S$5/24))+($D2&lt;$C2)))))*24)-IF(OR($E2="",$F2=""),0,((IF($F2-MAX($E2,($R$5/24))+($F2&lt;$E2)&lt;0,0,$F2-MAX($E2,($R$5/24))+($F2&lt;$E2)))*24)-((IF(($F2-MAX($E2,($S$5/24))+($F2&lt;$E2))&lt;0,0,($F2-MAX($E2,($S$5/24))+($F2&lt;$E2)))))*24)</f>
        <v>0</v>
      </c>
      <c r="M2" s="15">
        <f>SUM(I2:L2)</f>
        <v>12</v>
      </c>
      <c r="N2" s="15">
        <f>G2-M2</f>
        <v>0</v>
      </c>
      <c r="O2" s="17">
        <f>IF(G2&gt;H2,G2-H2,"")</f>
        <v>4</v>
      </c>
      <c r="Q2" s="1" t="s">
        <v>22</v>
      </c>
      <c r="R2" s="6">
        <v>6</v>
      </c>
      <c r="S2" s="7">
        <v>18</v>
      </c>
    </row>
    <row r="3" spans="1:19" ht="12.75">
      <c r="A3" s="18">
        <f>A2+1</f>
        <v>42374</v>
      </c>
      <c r="B3" s="9" t="s">
        <v>13</v>
      </c>
      <c r="C3" s="8">
        <v>0.16666666666666666</v>
      </c>
      <c r="D3" s="8">
        <v>0.6666666666666666</v>
      </c>
      <c r="E3" s="10"/>
      <c r="F3" s="27"/>
      <c r="G3" s="25">
        <f t="shared" si="0"/>
        <v>12</v>
      </c>
      <c r="H3" s="30">
        <v>8</v>
      </c>
      <c r="I3" s="11">
        <f aca="true" t="shared" si="4" ref="I2:I7">IF(OR($C3="",$D3=""),0,((IF($D3-MAX($C3,($R$2/24))+($D3&lt;$C3)&lt;0,0,$D3-MAX($C3,($R$2/24))+($D3&lt;$C3)))*24)-((IF(($D3-MAX($C3,($S$2/24))+($D3&lt;$C3))&lt;0,0,($D3-MAX($C3,($S$2/24))+($D3&lt;$C3)))))*24)-IF(OR($E3="",$F3=""),0,((IF($F3-MAX($E3,($R$2/24))+($F3&lt;$E3)&lt;0,0,$F3-MAX($E3,($R$2/24))+($F3&lt;$E3)))*24)-((IF(($F3-MAX($E3,($S$2/24))+($F3&lt;$E3))&lt;0,0,($F3-MAX($E3,($S$2/24))+($F3&lt;$E3)))))*24)</f>
        <v>10</v>
      </c>
      <c r="J3" s="11">
        <f t="shared" si="1"/>
        <v>0</v>
      </c>
      <c r="K3" s="11">
        <f t="shared" si="2"/>
        <v>1.0000000000000018</v>
      </c>
      <c r="L3" s="11">
        <f t="shared" si="3"/>
        <v>0.9999999999999982</v>
      </c>
      <c r="M3" s="11">
        <f aca="true" t="shared" si="5" ref="M3:M15">SUM(I3:L3)</f>
        <v>12</v>
      </c>
      <c r="N3" s="11">
        <f aca="true" t="shared" si="6" ref="N3:N14">G3-M3</f>
        <v>0</v>
      </c>
      <c r="O3" s="19">
        <f aca="true" t="shared" si="7" ref="O3:O15">IF(G3&gt;H3,G3-H3,"")</f>
        <v>4</v>
      </c>
      <c r="Q3" s="1" t="s">
        <v>22</v>
      </c>
      <c r="R3" s="6">
        <v>18</v>
      </c>
      <c r="S3" s="7">
        <v>21</v>
      </c>
    </row>
    <row r="4" spans="1:19" ht="12.75">
      <c r="A4" s="18">
        <f aca="true" t="shared" si="8" ref="A4:A15">A3+1</f>
        <v>42375</v>
      </c>
      <c r="B4" s="9" t="s">
        <v>8</v>
      </c>
      <c r="C4" s="8">
        <v>0.16666666666666666</v>
      </c>
      <c r="D4" s="8">
        <v>0.9583333333333334</v>
      </c>
      <c r="E4" s="10"/>
      <c r="F4" s="27"/>
      <c r="G4" s="25">
        <f t="shared" si="0"/>
        <v>19</v>
      </c>
      <c r="H4" s="30">
        <v>7</v>
      </c>
      <c r="I4" s="11">
        <f t="shared" si="4"/>
        <v>12</v>
      </c>
      <c r="J4" s="11">
        <f t="shared" si="1"/>
        <v>3</v>
      </c>
      <c r="K4" s="11">
        <f t="shared" si="2"/>
        <v>3</v>
      </c>
      <c r="L4" s="11">
        <f t="shared" si="3"/>
        <v>1</v>
      </c>
      <c r="M4" s="11">
        <f t="shared" si="5"/>
        <v>19</v>
      </c>
      <c r="N4" s="11">
        <f t="shared" si="6"/>
        <v>0</v>
      </c>
      <c r="O4" s="19">
        <f t="shared" si="7"/>
        <v>12</v>
      </c>
      <c r="Q4" s="1" t="s">
        <v>22</v>
      </c>
      <c r="R4" s="6">
        <v>21</v>
      </c>
      <c r="S4" s="7">
        <v>5</v>
      </c>
    </row>
    <row r="5" spans="1:19" ht="12.75">
      <c r="A5" s="18">
        <f t="shared" si="8"/>
        <v>42376</v>
      </c>
      <c r="B5" s="9" t="s">
        <v>9</v>
      </c>
      <c r="C5" s="8">
        <v>0.75</v>
      </c>
      <c r="D5" s="8">
        <v>1</v>
      </c>
      <c r="E5" s="10"/>
      <c r="F5" s="27"/>
      <c r="G5" s="25">
        <f t="shared" si="0"/>
        <v>6</v>
      </c>
      <c r="H5" s="30">
        <v>7</v>
      </c>
      <c r="I5" s="11">
        <f t="shared" si="4"/>
        <v>0</v>
      </c>
      <c r="J5" s="11">
        <f t="shared" si="1"/>
        <v>3</v>
      </c>
      <c r="K5" s="11">
        <f t="shared" si="2"/>
        <v>3</v>
      </c>
      <c r="L5" s="11">
        <f t="shared" si="3"/>
        <v>0</v>
      </c>
      <c r="M5" s="11">
        <f>SUM(I5:L5)</f>
        <v>6</v>
      </c>
      <c r="N5" s="11">
        <f>G5-M5</f>
        <v>0</v>
      </c>
      <c r="O5" s="19">
        <f>IF(G5&gt;H5,G5-H5,"")</f>
      </c>
      <c r="Q5" s="1" t="s">
        <v>22</v>
      </c>
      <c r="R5" s="6">
        <v>5</v>
      </c>
      <c r="S5" s="7">
        <v>6</v>
      </c>
    </row>
    <row r="6" spans="1:15" ht="12.75">
      <c r="A6" s="18">
        <f t="shared" si="8"/>
        <v>42377</v>
      </c>
      <c r="B6" s="9" t="s">
        <v>10</v>
      </c>
      <c r="C6" s="8">
        <v>0.16666666666666666</v>
      </c>
      <c r="D6" s="8">
        <v>0.3333333333333333</v>
      </c>
      <c r="E6" s="10"/>
      <c r="F6" s="27"/>
      <c r="G6" s="25">
        <f t="shared" si="0"/>
        <v>4</v>
      </c>
      <c r="H6" s="30">
        <v>7</v>
      </c>
      <c r="I6" s="11">
        <f t="shared" si="4"/>
        <v>1.9999999999999996</v>
      </c>
      <c r="J6" s="11">
        <f t="shared" si="1"/>
        <v>0</v>
      </c>
      <c r="K6" s="11">
        <f t="shared" si="2"/>
        <v>1.0000000000000018</v>
      </c>
      <c r="L6" s="11">
        <f t="shared" si="3"/>
        <v>0.9999999999999996</v>
      </c>
      <c r="M6" s="11">
        <f t="shared" si="5"/>
        <v>4.000000000000001</v>
      </c>
      <c r="N6" s="11">
        <f t="shared" si="6"/>
        <v>0</v>
      </c>
      <c r="O6" s="19">
        <f t="shared" si="7"/>
      </c>
    </row>
    <row r="7" spans="1:15" ht="12.75">
      <c r="A7" s="42">
        <f t="shared" si="8"/>
        <v>42378</v>
      </c>
      <c r="B7" s="43" t="s">
        <v>11</v>
      </c>
      <c r="C7" s="44">
        <v>0.4166666666666667</v>
      </c>
      <c r="D7" s="44">
        <v>0.9166666666666666</v>
      </c>
      <c r="E7" s="45"/>
      <c r="F7" s="46"/>
      <c r="G7" s="47">
        <f t="shared" si="0"/>
        <v>12</v>
      </c>
      <c r="H7" s="48"/>
      <c r="I7" s="49">
        <f t="shared" si="4"/>
        <v>7.999999999999999</v>
      </c>
      <c r="J7" s="49">
        <f t="shared" si="1"/>
        <v>3</v>
      </c>
      <c r="K7" s="49">
        <f t="shared" si="2"/>
        <v>0.9999999999999991</v>
      </c>
      <c r="L7" s="49">
        <f t="shared" si="3"/>
        <v>0</v>
      </c>
      <c r="M7" s="49">
        <f t="shared" si="5"/>
        <v>12</v>
      </c>
      <c r="N7" s="49">
        <f t="shared" si="6"/>
        <v>0</v>
      </c>
      <c r="O7" s="50">
        <f t="shared" si="7"/>
        <v>12</v>
      </c>
    </row>
    <row r="8" spans="1:15" ht="13.5" thickBot="1">
      <c r="A8" s="51">
        <f t="shared" si="8"/>
        <v>42379</v>
      </c>
      <c r="B8" s="52" t="s">
        <v>12</v>
      </c>
      <c r="C8" s="53">
        <v>0.3333333333333333</v>
      </c>
      <c r="D8" s="53">
        <v>0.8333333333333334</v>
      </c>
      <c r="E8" s="54"/>
      <c r="F8" s="55"/>
      <c r="G8" s="56">
        <f t="shared" si="0"/>
        <v>12</v>
      </c>
      <c r="H8" s="57"/>
      <c r="I8" s="58"/>
      <c r="J8" s="58"/>
      <c r="K8" s="58">
        <f>G8</f>
        <v>12</v>
      </c>
      <c r="L8" s="58"/>
      <c r="M8" s="58">
        <f t="shared" si="5"/>
        <v>12</v>
      </c>
      <c r="N8" s="58">
        <f t="shared" si="6"/>
        <v>0</v>
      </c>
      <c r="O8" s="59">
        <f t="shared" si="7"/>
        <v>12</v>
      </c>
    </row>
    <row r="9" spans="1:15" ht="12.75">
      <c r="A9" s="16">
        <f t="shared" si="8"/>
        <v>42380</v>
      </c>
      <c r="B9" s="12" t="s">
        <v>7</v>
      </c>
      <c r="C9" s="13">
        <v>0.16666666666666666</v>
      </c>
      <c r="D9" s="13">
        <v>0.3333333333333333</v>
      </c>
      <c r="E9" s="14"/>
      <c r="F9" s="26"/>
      <c r="G9" s="24">
        <f t="shared" si="0"/>
        <v>4</v>
      </c>
      <c r="H9" s="29">
        <v>8</v>
      </c>
      <c r="I9" s="15">
        <f aca="true" t="shared" si="9" ref="I9:I14">IF(OR($C9="",$D9=""),0,((IF($D9-MAX($C9,($R$2/24))+($D9&lt;$C9)&lt;0,0,$D9-MAX($C9,($R$2/24))+($D9&lt;$C9)))*24)-((IF(($D9-MAX($C9,($S$2/24))+($D9&lt;$C9))&lt;0,0,($D9-MAX($C9,($S$2/24))+($D9&lt;$C9)))))*24)-IF(OR($E9="",$F9=""),0,((IF($F9-MAX($E9,($R$2/24))+($F9&lt;$E9)&lt;0,0,$F9-MAX($E9,($R$2/24))+($F9&lt;$E9)))*24)-((IF(($F9-MAX($E9,($S$2/24))+($F9&lt;$E9))&lt;0,0,($F9-MAX($E9,($S$2/24))+($F9&lt;$E9)))))*24)</f>
        <v>1.9999999999999996</v>
      </c>
      <c r="J9" s="15">
        <f aca="true" t="shared" si="10" ref="J9:J14">IF(OR($C9="",$D9=""),0,((IF($D9-MAX($C9,($R$3/24))+($D9&lt;$C9)&lt;0,0,$D9-MAX($C9,($R$3/24))+($D9&lt;$C9)))*24)-((IF(($D9-MAX($C9,($S$3/24))+($D9&lt;$C9))&lt;0,0,($D9-MAX($C9,($S$3/24))+($D9&lt;$C9)))))*24)-IF(OR($E9="",$F9=""),0,((IF($F9-MAX($E9,($R$3/24))+($F9&lt;$E9)&lt;0,0,$F9-MAX($E9,($R$3/24))+($F9&lt;$E9)))*24)-((IF(($F9-MAX($E9,($S$3/24))+($F9&lt;$E9))&lt;0,0,($F9-MAX($E9,($S$3/24))+($F9&lt;$E9)))))*24)</f>
        <v>0</v>
      </c>
      <c r="K9" s="15">
        <f aca="true" t="shared" si="11" ref="K9:K14">IF(OR($C9="",$D9=""),0,($D9&lt;=$C9)*(1-($R$4/24)+($S$4/24))*24+(MIN(($S$4/24),$D9)-MIN(($S$4/24),$C9)+MAX(($R$4/24),$D9)-MAX(($R$4/24),$C9))*24)-IF(OR($E9="",$F9=""),0,($F9&lt;=$E9)*(1-($R$4/24)+($S$4/24))*24+(MIN(($S$4/24),$F9)-MIN(($S$4/24),$E9)+MAX(($R$4/24),$F9)-MAX(($R$4/24),$E9))*24)</f>
        <v>1.0000000000000018</v>
      </c>
      <c r="L9" s="15">
        <f aca="true" t="shared" si="12" ref="L9:L14">IF(OR($C9="",$D9=""),0,((IF($D9-MAX($C9,($R$5/24))+($D9&lt;$C9)&lt;0,0,$D9-MAX($C9,($R$5/24))+($D9&lt;$C9)))*24)-((IF(($D9-MAX($C9,($S$5/24))+($D9&lt;$C9))&lt;0,0,($D9-MAX($C9,($S$5/24))+($D9&lt;$C9)))))*24)-IF(OR($E9="",$F9=""),0,((IF($F9-MAX($E9,($R$5/24))+($F9&lt;$E9)&lt;0,0,$F9-MAX($E9,($R$5/24))+($F9&lt;$E9)))*24)-((IF(($F9-MAX($E9,($S$5/24))+($F9&lt;$E9))&lt;0,0,($F9-MAX($E9,($S$5/24))+($F9&lt;$E9)))))*24)</f>
        <v>0.9999999999999996</v>
      </c>
      <c r="M9" s="15">
        <f t="shared" si="5"/>
        <v>4.000000000000001</v>
      </c>
      <c r="N9" s="15">
        <f t="shared" si="6"/>
        <v>0</v>
      </c>
      <c r="O9" s="17">
        <f t="shared" si="7"/>
      </c>
    </row>
    <row r="10" spans="1:18" ht="12.75">
      <c r="A10" s="60">
        <f t="shared" si="8"/>
        <v>42381</v>
      </c>
      <c r="B10" s="61" t="s">
        <v>13</v>
      </c>
      <c r="C10" s="62">
        <v>0.6666666666666666</v>
      </c>
      <c r="D10" s="62">
        <v>0.25</v>
      </c>
      <c r="E10" s="63"/>
      <c r="F10" s="64"/>
      <c r="G10" s="65">
        <f t="shared" si="0"/>
        <v>14</v>
      </c>
      <c r="H10" s="66">
        <v>8</v>
      </c>
      <c r="I10" s="67">
        <f t="shared" si="9"/>
        <v>2</v>
      </c>
      <c r="J10" s="67">
        <f t="shared" si="10"/>
        <v>3</v>
      </c>
      <c r="K10" s="67">
        <f t="shared" si="11"/>
        <v>8</v>
      </c>
      <c r="L10" s="67">
        <f t="shared" si="12"/>
        <v>0</v>
      </c>
      <c r="M10" s="67">
        <f t="shared" si="5"/>
        <v>13</v>
      </c>
      <c r="N10" s="11">
        <f t="shared" si="6"/>
        <v>1</v>
      </c>
      <c r="O10" s="19">
        <f t="shared" si="7"/>
        <v>6</v>
      </c>
      <c r="R10" s="1" t="s">
        <v>32</v>
      </c>
    </row>
    <row r="11" spans="1:15" ht="12.75">
      <c r="A11" s="18">
        <f t="shared" si="8"/>
        <v>42382</v>
      </c>
      <c r="B11" s="9" t="s">
        <v>8</v>
      </c>
      <c r="C11" s="8"/>
      <c r="D11" s="8"/>
      <c r="E11" s="10"/>
      <c r="F11" s="27"/>
      <c r="G11" s="25">
        <f t="shared" si="0"/>
        <v>0</v>
      </c>
      <c r="H11" s="30">
        <v>7</v>
      </c>
      <c r="I11" s="11">
        <f t="shared" si="9"/>
        <v>0</v>
      </c>
      <c r="J11" s="11">
        <f t="shared" si="10"/>
        <v>0</v>
      </c>
      <c r="K11" s="11">
        <f t="shared" si="11"/>
        <v>0</v>
      </c>
      <c r="L11" s="11">
        <f t="shared" si="12"/>
        <v>0</v>
      </c>
      <c r="M11" s="11">
        <f t="shared" si="5"/>
        <v>0</v>
      </c>
      <c r="N11" s="11">
        <f t="shared" si="6"/>
        <v>0</v>
      </c>
      <c r="O11" s="19">
        <f t="shared" si="7"/>
      </c>
    </row>
    <row r="12" spans="1:15" ht="12.75">
      <c r="A12" s="18">
        <f t="shared" si="8"/>
        <v>42383</v>
      </c>
      <c r="B12" s="9" t="s">
        <v>9</v>
      </c>
      <c r="C12" s="8"/>
      <c r="D12" s="8"/>
      <c r="E12" s="10"/>
      <c r="F12" s="27"/>
      <c r="G12" s="25">
        <f t="shared" si="0"/>
        <v>0</v>
      </c>
      <c r="H12" s="30">
        <v>7</v>
      </c>
      <c r="I12" s="11">
        <f t="shared" si="9"/>
        <v>0</v>
      </c>
      <c r="J12" s="11">
        <f t="shared" si="10"/>
        <v>0</v>
      </c>
      <c r="K12" s="11">
        <f t="shared" si="11"/>
        <v>0</v>
      </c>
      <c r="L12" s="11">
        <f t="shared" si="12"/>
        <v>0</v>
      </c>
      <c r="M12" s="11">
        <f t="shared" si="5"/>
        <v>0</v>
      </c>
      <c r="N12" s="11">
        <f t="shared" si="6"/>
        <v>0</v>
      </c>
      <c r="O12" s="19">
        <f t="shared" si="7"/>
      </c>
    </row>
    <row r="13" spans="1:15" ht="12.75">
      <c r="A13" s="18">
        <f t="shared" si="8"/>
        <v>42384</v>
      </c>
      <c r="B13" s="9" t="s">
        <v>10</v>
      </c>
      <c r="C13" s="8"/>
      <c r="D13" s="8"/>
      <c r="E13" s="10"/>
      <c r="F13" s="27"/>
      <c r="G13" s="25">
        <f t="shared" si="0"/>
        <v>0</v>
      </c>
      <c r="H13" s="30">
        <v>7</v>
      </c>
      <c r="I13" s="11">
        <f t="shared" si="9"/>
        <v>0</v>
      </c>
      <c r="J13" s="11">
        <f t="shared" si="10"/>
        <v>0</v>
      </c>
      <c r="K13" s="11">
        <f t="shared" si="11"/>
        <v>0</v>
      </c>
      <c r="L13" s="11">
        <f t="shared" si="12"/>
        <v>0</v>
      </c>
      <c r="M13" s="11">
        <f t="shared" si="5"/>
        <v>0</v>
      </c>
      <c r="N13" s="11">
        <f t="shared" si="6"/>
        <v>0</v>
      </c>
      <c r="O13" s="19">
        <f t="shared" si="7"/>
      </c>
    </row>
    <row r="14" spans="1:15" ht="12.75">
      <c r="A14" s="42">
        <f t="shared" si="8"/>
        <v>42385</v>
      </c>
      <c r="B14" s="43" t="s">
        <v>11</v>
      </c>
      <c r="C14" s="44"/>
      <c r="D14" s="44"/>
      <c r="E14" s="45"/>
      <c r="F14" s="46"/>
      <c r="G14" s="47">
        <f t="shared" si="0"/>
        <v>0</v>
      </c>
      <c r="H14" s="48"/>
      <c r="I14" s="49">
        <f t="shared" si="9"/>
        <v>0</v>
      </c>
      <c r="J14" s="49">
        <f t="shared" si="10"/>
        <v>0</v>
      </c>
      <c r="K14" s="49">
        <f t="shared" si="11"/>
        <v>0</v>
      </c>
      <c r="L14" s="49">
        <f t="shared" si="12"/>
        <v>0</v>
      </c>
      <c r="M14" s="49">
        <f t="shared" si="5"/>
        <v>0</v>
      </c>
      <c r="N14" s="49">
        <f t="shared" si="6"/>
        <v>0</v>
      </c>
      <c r="O14" s="50">
        <f t="shared" si="7"/>
      </c>
    </row>
    <row r="15" spans="1:15" ht="13.5" thickBot="1">
      <c r="A15" s="51">
        <f t="shared" si="8"/>
        <v>42386</v>
      </c>
      <c r="B15" s="52" t="s">
        <v>12</v>
      </c>
      <c r="C15" s="53"/>
      <c r="D15" s="53"/>
      <c r="E15" s="54"/>
      <c r="F15" s="55"/>
      <c r="G15" s="56">
        <f t="shared" si="0"/>
        <v>0</v>
      </c>
      <c r="H15" s="57"/>
      <c r="I15" s="58"/>
      <c r="J15" s="58"/>
      <c r="K15" s="58">
        <f>G15</f>
        <v>0</v>
      </c>
      <c r="L15" s="58"/>
      <c r="M15" s="58">
        <f t="shared" si="5"/>
        <v>0</v>
      </c>
      <c r="N15" s="58">
        <f>G15-M15</f>
        <v>0</v>
      </c>
      <c r="O15" s="59">
        <f t="shared" si="7"/>
      </c>
    </row>
    <row r="16" spans="1:15" ht="12.75">
      <c r="A16" s="16">
        <f>A15+1</f>
        <v>42387</v>
      </c>
      <c r="B16" s="12" t="s">
        <v>7</v>
      </c>
      <c r="C16" s="13"/>
      <c r="D16" s="13"/>
      <c r="E16" s="14"/>
      <c r="F16" s="26"/>
      <c r="G16" s="24">
        <f t="shared" si="0"/>
        <v>0</v>
      </c>
      <c r="H16" s="29">
        <v>8</v>
      </c>
      <c r="I16" s="15">
        <f aca="true" t="shared" si="13" ref="I16:I21">IF(OR($C16="",$D16=""),0,((IF($D16-MAX($C16,($R$2/24))+($D16&lt;$C16)&lt;0,0,$D16-MAX($C16,($R$2/24))+($D16&lt;$C16)))*24)-((IF(($D16-MAX($C16,($S$2/24))+($D16&lt;$C16))&lt;0,0,($D16-MAX($C16,($S$2/24))+($D16&lt;$C16)))))*24)-IF(OR($E16="",$F16=""),0,((IF($F16-MAX($E16,($R$2/24))+($F16&lt;$E16)&lt;0,0,$F16-MAX($E16,($R$2/24))+($F16&lt;$E16)))*24)-((IF(($F16-MAX($E16,($S$2/24))+($F16&lt;$E16))&lt;0,0,($F16-MAX($E16,($S$2/24))+($F16&lt;$E16)))))*24)</f>
        <v>0</v>
      </c>
      <c r="J16" s="15">
        <f aca="true" t="shared" si="14" ref="J16:J21">IF(OR($C16="",$D16=""),0,((IF($D16-MAX($C16,($R$3/24))+($D16&lt;$C16)&lt;0,0,$D16-MAX($C16,($R$3/24))+($D16&lt;$C16)))*24)-((IF(($D16-MAX($C16,($S$3/24))+($D16&lt;$C16))&lt;0,0,($D16-MAX($C16,($S$3/24))+($D16&lt;$C16)))))*24)-IF(OR($E16="",$F16=""),0,((IF($F16-MAX($E16,($R$3/24))+($F16&lt;$E16)&lt;0,0,$F16-MAX($E16,($R$3/24))+($F16&lt;$E16)))*24)-((IF(($F16-MAX($E16,($S$3/24))+($F16&lt;$E16))&lt;0,0,($F16-MAX($E16,($S$3/24))+($F16&lt;$E16)))))*24)</f>
        <v>0</v>
      </c>
      <c r="K16" s="15">
        <f aca="true" t="shared" si="15" ref="K16:K21">IF(OR($C16="",$D16=""),0,($D16&lt;=$C16)*(1-($R$4/24)+($S$4/24))*24+(MIN(($S$4/24),$D16)-MIN(($S$4/24),$C16)+MAX(($R$4/24),$D16)-MAX(($R$4/24),$C16))*24)-IF(OR($E16="",$F16=""),0,($F16&lt;=$E16)*(1-($R$4/24)+($S$4/24))*24+(MIN(($S$4/24),$F16)-MIN(($S$4/24),$E16)+MAX(($R$4/24),$F16)-MAX(($R$4/24),$E16))*24)</f>
        <v>0</v>
      </c>
      <c r="L16" s="15">
        <f aca="true" t="shared" si="16" ref="L16:L21">IF(OR($C16="",$D16=""),0,((IF($D16-MAX($C16,($R$5/24))+($D16&lt;$C16)&lt;0,0,$D16-MAX($C16,($R$5/24))+($D16&lt;$C16)))*24)-((IF(($D16-MAX($C16,($S$5/24))+($D16&lt;$C16))&lt;0,0,($D16-MAX($C16,($S$5/24))+($D16&lt;$C16)))))*24)-IF(OR($E16="",$F16=""),0,((IF($F16-MAX($E16,($R$5/24))+($F16&lt;$E16)&lt;0,0,$F16-MAX($E16,($R$5/24))+($F16&lt;$E16)))*24)-((IF(($F16-MAX($E16,($S$5/24))+($F16&lt;$E16))&lt;0,0,($F16-MAX($E16,($S$5/24))+($F16&lt;$E16)))))*24)</f>
        <v>0</v>
      </c>
      <c r="M16" s="15">
        <f>SUM(I16:L16)</f>
        <v>0</v>
      </c>
      <c r="N16" s="15">
        <f>G16-M16</f>
        <v>0</v>
      </c>
      <c r="O16" s="17">
        <f>IF(G16&gt;H16,G16-H16,"")</f>
      </c>
    </row>
    <row r="17" spans="1:15" ht="12.75">
      <c r="A17" s="18">
        <f>A16+1</f>
        <v>42388</v>
      </c>
      <c r="B17" s="9" t="s">
        <v>13</v>
      </c>
      <c r="C17" s="8"/>
      <c r="D17" s="8"/>
      <c r="E17" s="10"/>
      <c r="F17" s="27"/>
      <c r="G17" s="25">
        <f t="shared" si="0"/>
        <v>0</v>
      </c>
      <c r="H17" s="30">
        <v>8</v>
      </c>
      <c r="I17" s="11">
        <f t="shared" si="13"/>
        <v>0</v>
      </c>
      <c r="J17" s="11">
        <f t="shared" si="14"/>
        <v>0</v>
      </c>
      <c r="K17" s="11">
        <f t="shared" si="15"/>
        <v>0</v>
      </c>
      <c r="L17" s="11">
        <f t="shared" si="16"/>
        <v>0</v>
      </c>
      <c r="M17" s="11">
        <f aca="true" t="shared" si="17" ref="M17:M29">SUM(I17:L17)</f>
        <v>0</v>
      </c>
      <c r="N17" s="11">
        <f aca="true" t="shared" si="18" ref="N17:N28">G17-M17</f>
        <v>0</v>
      </c>
      <c r="O17" s="19">
        <f aca="true" t="shared" si="19" ref="O17:O29">IF(G17&gt;H17,G17-H17,"")</f>
      </c>
    </row>
    <row r="18" spans="1:15" ht="12.75">
      <c r="A18" s="18">
        <f aca="true" t="shared" si="20" ref="A18:A29">A17+1</f>
        <v>42389</v>
      </c>
      <c r="B18" s="9" t="s">
        <v>8</v>
      </c>
      <c r="C18" s="8"/>
      <c r="D18" s="8"/>
      <c r="E18" s="10"/>
      <c r="F18" s="27"/>
      <c r="G18" s="25">
        <f t="shared" si="0"/>
        <v>0</v>
      </c>
      <c r="H18" s="30">
        <v>7</v>
      </c>
      <c r="I18" s="11">
        <f t="shared" si="13"/>
        <v>0</v>
      </c>
      <c r="J18" s="11">
        <f t="shared" si="14"/>
        <v>0</v>
      </c>
      <c r="K18" s="11">
        <f t="shared" si="15"/>
        <v>0</v>
      </c>
      <c r="L18" s="11">
        <f t="shared" si="16"/>
        <v>0</v>
      </c>
      <c r="M18" s="11">
        <f t="shared" si="17"/>
        <v>0</v>
      </c>
      <c r="N18" s="11">
        <f t="shared" si="18"/>
        <v>0</v>
      </c>
      <c r="O18" s="19">
        <f t="shared" si="19"/>
      </c>
    </row>
    <row r="19" spans="1:15" ht="12.75">
      <c r="A19" s="18">
        <f t="shared" si="20"/>
        <v>42390</v>
      </c>
      <c r="B19" s="9" t="s">
        <v>9</v>
      </c>
      <c r="C19" s="8"/>
      <c r="D19" s="8"/>
      <c r="E19" s="10"/>
      <c r="F19" s="27"/>
      <c r="G19" s="25">
        <f t="shared" si="0"/>
        <v>0</v>
      </c>
      <c r="H19" s="30">
        <v>7</v>
      </c>
      <c r="I19" s="11">
        <f t="shared" si="13"/>
        <v>0</v>
      </c>
      <c r="J19" s="11">
        <f t="shared" si="14"/>
        <v>0</v>
      </c>
      <c r="K19" s="11">
        <f t="shared" si="15"/>
        <v>0</v>
      </c>
      <c r="L19" s="11">
        <f t="shared" si="16"/>
        <v>0</v>
      </c>
      <c r="M19" s="11">
        <f t="shared" si="17"/>
        <v>0</v>
      </c>
      <c r="N19" s="11">
        <f t="shared" si="18"/>
        <v>0</v>
      </c>
      <c r="O19" s="19">
        <f t="shared" si="19"/>
      </c>
    </row>
    <row r="20" spans="1:15" ht="12.75">
      <c r="A20" s="18">
        <f t="shared" si="20"/>
        <v>42391</v>
      </c>
      <c r="B20" s="9" t="s">
        <v>10</v>
      </c>
      <c r="C20" s="8"/>
      <c r="D20" s="8"/>
      <c r="E20" s="10"/>
      <c r="F20" s="27"/>
      <c r="G20" s="25">
        <f t="shared" si="0"/>
        <v>0</v>
      </c>
      <c r="H20" s="30">
        <v>7</v>
      </c>
      <c r="I20" s="11">
        <f t="shared" si="13"/>
        <v>0</v>
      </c>
      <c r="J20" s="11">
        <f t="shared" si="14"/>
        <v>0</v>
      </c>
      <c r="K20" s="11">
        <f t="shared" si="15"/>
        <v>0</v>
      </c>
      <c r="L20" s="11">
        <f t="shared" si="16"/>
        <v>0</v>
      </c>
      <c r="M20" s="11">
        <f t="shared" si="17"/>
        <v>0</v>
      </c>
      <c r="N20" s="11">
        <f t="shared" si="18"/>
        <v>0</v>
      </c>
      <c r="O20" s="19">
        <f t="shared" si="19"/>
      </c>
    </row>
    <row r="21" spans="1:15" ht="12.75">
      <c r="A21" s="42">
        <f t="shared" si="20"/>
        <v>42392</v>
      </c>
      <c r="B21" s="43" t="s">
        <v>11</v>
      </c>
      <c r="C21" s="44"/>
      <c r="D21" s="44"/>
      <c r="E21" s="45"/>
      <c r="F21" s="46"/>
      <c r="G21" s="47">
        <f t="shared" si="0"/>
        <v>0</v>
      </c>
      <c r="H21" s="48"/>
      <c r="I21" s="49">
        <f t="shared" si="13"/>
        <v>0</v>
      </c>
      <c r="J21" s="49">
        <f t="shared" si="14"/>
        <v>0</v>
      </c>
      <c r="K21" s="49">
        <f t="shared" si="15"/>
        <v>0</v>
      </c>
      <c r="L21" s="49">
        <f t="shared" si="16"/>
        <v>0</v>
      </c>
      <c r="M21" s="49">
        <f t="shared" si="17"/>
        <v>0</v>
      </c>
      <c r="N21" s="49">
        <f t="shared" si="18"/>
        <v>0</v>
      </c>
      <c r="O21" s="50">
        <f t="shared" si="19"/>
      </c>
    </row>
    <row r="22" spans="1:15" ht="13.5" thickBot="1">
      <c r="A22" s="51">
        <f t="shared" si="20"/>
        <v>42393</v>
      </c>
      <c r="B22" s="52" t="s">
        <v>12</v>
      </c>
      <c r="C22" s="53"/>
      <c r="D22" s="53"/>
      <c r="E22" s="54"/>
      <c r="F22" s="55"/>
      <c r="G22" s="56">
        <f t="shared" si="0"/>
        <v>0</v>
      </c>
      <c r="H22" s="57"/>
      <c r="I22" s="58"/>
      <c r="J22" s="58"/>
      <c r="K22" s="58">
        <f>G22</f>
        <v>0</v>
      </c>
      <c r="L22" s="58"/>
      <c r="M22" s="58">
        <f t="shared" si="17"/>
        <v>0</v>
      </c>
      <c r="N22" s="58">
        <f t="shared" si="18"/>
        <v>0</v>
      </c>
      <c r="O22" s="59">
        <f t="shared" si="19"/>
      </c>
    </row>
    <row r="23" spans="1:15" ht="12.75">
      <c r="A23" s="16">
        <f t="shared" si="20"/>
        <v>42394</v>
      </c>
      <c r="B23" s="12" t="s">
        <v>7</v>
      </c>
      <c r="C23" s="13"/>
      <c r="D23" s="13"/>
      <c r="E23" s="14"/>
      <c r="F23" s="26"/>
      <c r="G23" s="24">
        <f t="shared" si="0"/>
        <v>0</v>
      </c>
      <c r="H23" s="29">
        <v>8</v>
      </c>
      <c r="I23" s="15">
        <f aca="true" t="shared" si="21" ref="I23:I28">IF(OR($C23="",$D23=""),0,((IF($D23-MAX($C23,($R$2/24))+($D23&lt;$C23)&lt;0,0,$D23-MAX($C23,($R$2/24))+($D23&lt;$C23)))*24)-((IF(($D23-MAX($C23,($S$2/24))+($D23&lt;$C23))&lt;0,0,($D23-MAX($C23,($S$2/24))+($D23&lt;$C23)))))*24)-IF(OR($E23="",$F23=""),0,((IF($F23-MAX($E23,($R$2/24))+($F23&lt;$E23)&lt;0,0,$F23-MAX($E23,($R$2/24))+($F23&lt;$E23)))*24)-((IF(($F23-MAX($E23,($S$2/24))+($F23&lt;$E23))&lt;0,0,($F23-MAX($E23,($S$2/24))+($F23&lt;$E23)))))*24)</f>
        <v>0</v>
      </c>
      <c r="J23" s="15">
        <f aca="true" t="shared" si="22" ref="J23:J28">IF(OR($C23="",$D23=""),0,((IF($D23-MAX($C23,($R$3/24))+($D23&lt;$C23)&lt;0,0,$D23-MAX($C23,($R$3/24))+($D23&lt;$C23)))*24)-((IF(($D23-MAX($C23,($S$3/24))+($D23&lt;$C23))&lt;0,0,($D23-MAX($C23,($S$3/24))+($D23&lt;$C23)))))*24)-IF(OR($E23="",$F23=""),0,((IF($F23-MAX($E23,($R$3/24))+($F23&lt;$E23)&lt;0,0,$F23-MAX($E23,($R$3/24))+($F23&lt;$E23)))*24)-((IF(($F23-MAX($E23,($S$3/24))+($F23&lt;$E23))&lt;0,0,($F23-MAX($E23,($S$3/24))+($F23&lt;$E23)))))*24)</f>
        <v>0</v>
      </c>
      <c r="K23" s="15">
        <f aca="true" t="shared" si="23" ref="K23:K28">IF(OR($C23="",$D23=""),0,($D23&lt;=$C23)*(1-($R$4/24)+($S$4/24))*24+(MIN(($S$4/24),$D23)-MIN(($S$4/24),$C23)+MAX(($R$4/24),$D23)-MAX(($R$4/24),$C23))*24)-IF(OR($E23="",$F23=""),0,($F23&lt;=$E23)*(1-($R$4/24)+($S$4/24))*24+(MIN(($S$4/24),$F23)-MIN(($S$4/24),$E23)+MAX(($R$4/24),$F23)-MAX(($R$4/24),$E23))*24)</f>
        <v>0</v>
      </c>
      <c r="L23" s="15">
        <f aca="true" t="shared" si="24" ref="L23:L28">IF(OR($C23="",$D23=""),0,((IF($D23-MAX($C23,($R$5/24))+($D23&lt;$C23)&lt;0,0,$D23-MAX($C23,($R$5/24))+($D23&lt;$C23)))*24)-((IF(($D23-MAX($C23,($S$5/24))+($D23&lt;$C23))&lt;0,0,($D23-MAX($C23,($S$5/24))+($D23&lt;$C23)))))*24)-IF(OR($E23="",$F23=""),0,((IF($F23-MAX($E23,($R$5/24))+($F23&lt;$E23)&lt;0,0,$F23-MAX($E23,($R$5/24))+($F23&lt;$E23)))*24)-((IF(($F23-MAX($E23,($S$5/24))+($F23&lt;$E23))&lt;0,0,($F23-MAX($E23,($S$5/24))+($F23&lt;$E23)))))*24)</f>
        <v>0</v>
      </c>
      <c r="M23" s="15">
        <f t="shared" si="17"/>
        <v>0</v>
      </c>
      <c r="N23" s="15">
        <f t="shared" si="18"/>
        <v>0</v>
      </c>
      <c r="O23" s="17">
        <f t="shared" si="19"/>
      </c>
    </row>
    <row r="24" spans="1:15" ht="12.75">
      <c r="A24" s="18">
        <f t="shared" si="20"/>
        <v>42395</v>
      </c>
      <c r="B24" s="9" t="s">
        <v>13</v>
      </c>
      <c r="C24" s="8"/>
      <c r="D24" s="8"/>
      <c r="E24" s="10"/>
      <c r="F24" s="27"/>
      <c r="G24" s="25">
        <f t="shared" si="0"/>
        <v>0</v>
      </c>
      <c r="H24" s="30">
        <v>8</v>
      </c>
      <c r="I24" s="11">
        <f t="shared" si="21"/>
        <v>0</v>
      </c>
      <c r="J24" s="11">
        <f t="shared" si="22"/>
        <v>0</v>
      </c>
      <c r="K24" s="11">
        <f t="shared" si="23"/>
        <v>0</v>
      </c>
      <c r="L24" s="11">
        <f t="shared" si="24"/>
        <v>0</v>
      </c>
      <c r="M24" s="11">
        <f t="shared" si="17"/>
        <v>0</v>
      </c>
      <c r="N24" s="11">
        <f t="shared" si="18"/>
        <v>0</v>
      </c>
      <c r="O24" s="19">
        <f t="shared" si="19"/>
      </c>
    </row>
    <row r="25" spans="1:15" ht="12.75">
      <c r="A25" s="18">
        <f t="shared" si="20"/>
        <v>42396</v>
      </c>
      <c r="B25" s="9" t="s">
        <v>8</v>
      </c>
      <c r="C25" s="8"/>
      <c r="D25" s="8"/>
      <c r="E25" s="10"/>
      <c r="F25" s="27"/>
      <c r="G25" s="25">
        <f t="shared" si="0"/>
        <v>0</v>
      </c>
      <c r="H25" s="30">
        <v>7</v>
      </c>
      <c r="I25" s="11">
        <f t="shared" si="21"/>
        <v>0</v>
      </c>
      <c r="J25" s="11">
        <f t="shared" si="22"/>
        <v>0</v>
      </c>
      <c r="K25" s="11">
        <f t="shared" si="23"/>
        <v>0</v>
      </c>
      <c r="L25" s="11">
        <f t="shared" si="24"/>
        <v>0</v>
      </c>
      <c r="M25" s="11">
        <f t="shared" si="17"/>
        <v>0</v>
      </c>
      <c r="N25" s="11">
        <f t="shared" si="18"/>
        <v>0</v>
      </c>
      <c r="O25" s="19">
        <f t="shared" si="19"/>
      </c>
    </row>
    <row r="26" spans="1:15" ht="12.75">
      <c r="A26" s="18">
        <f t="shared" si="20"/>
        <v>42397</v>
      </c>
      <c r="B26" s="9" t="s">
        <v>9</v>
      </c>
      <c r="C26" s="8"/>
      <c r="D26" s="8"/>
      <c r="E26" s="10"/>
      <c r="F26" s="27"/>
      <c r="G26" s="25">
        <f t="shared" si="0"/>
        <v>0</v>
      </c>
      <c r="H26" s="30">
        <v>7</v>
      </c>
      <c r="I26" s="11">
        <f t="shared" si="21"/>
        <v>0</v>
      </c>
      <c r="J26" s="11">
        <f t="shared" si="22"/>
        <v>0</v>
      </c>
      <c r="K26" s="11">
        <f t="shared" si="23"/>
        <v>0</v>
      </c>
      <c r="L26" s="11">
        <f t="shared" si="24"/>
        <v>0</v>
      </c>
      <c r="M26" s="11">
        <f t="shared" si="17"/>
        <v>0</v>
      </c>
      <c r="N26" s="11">
        <f t="shared" si="18"/>
        <v>0</v>
      </c>
      <c r="O26" s="19">
        <f t="shared" si="19"/>
      </c>
    </row>
    <row r="27" spans="1:15" ht="12.75">
      <c r="A27" s="18">
        <f t="shared" si="20"/>
        <v>42398</v>
      </c>
      <c r="B27" s="9" t="s">
        <v>10</v>
      </c>
      <c r="C27" s="8"/>
      <c r="D27" s="8"/>
      <c r="E27" s="10"/>
      <c r="F27" s="27"/>
      <c r="G27" s="25">
        <f t="shared" si="0"/>
        <v>0</v>
      </c>
      <c r="H27" s="30">
        <v>7</v>
      </c>
      <c r="I27" s="11">
        <f t="shared" si="21"/>
        <v>0</v>
      </c>
      <c r="J27" s="11">
        <f t="shared" si="22"/>
        <v>0</v>
      </c>
      <c r="K27" s="11">
        <f t="shared" si="23"/>
        <v>0</v>
      </c>
      <c r="L27" s="11">
        <f t="shared" si="24"/>
        <v>0</v>
      </c>
      <c r="M27" s="11">
        <f t="shared" si="17"/>
        <v>0</v>
      </c>
      <c r="N27" s="11">
        <f t="shared" si="18"/>
        <v>0</v>
      </c>
      <c r="O27" s="19">
        <f t="shared" si="19"/>
      </c>
    </row>
    <row r="28" spans="1:15" ht="12.75">
      <c r="A28" s="42">
        <f t="shared" si="20"/>
        <v>42399</v>
      </c>
      <c r="B28" s="43" t="s">
        <v>11</v>
      </c>
      <c r="C28" s="44"/>
      <c r="D28" s="44"/>
      <c r="E28" s="45"/>
      <c r="F28" s="46"/>
      <c r="G28" s="47">
        <f t="shared" si="0"/>
        <v>0</v>
      </c>
      <c r="H28" s="48"/>
      <c r="I28" s="49">
        <f t="shared" si="21"/>
        <v>0</v>
      </c>
      <c r="J28" s="49">
        <f t="shared" si="22"/>
        <v>0</v>
      </c>
      <c r="K28" s="49">
        <f t="shared" si="23"/>
        <v>0</v>
      </c>
      <c r="L28" s="49">
        <f t="shared" si="24"/>
        <v>0</v>
      </c>
      <c r="M28" s="49">
        <f t="shared" si="17"/>
        <v>0</v>
      </c>
      <c r="N28" s="49">
        <f t="shared" si="18"/>
        <v>0</v>
      </c>
      <c r="O28" s="50">
        <f t="shared" si="19"/>
      </c>
    </row>
    <row r="29" spans="1:15" ht="13.5" thickBot="1">
      <c r="A29" s="51">
        <f t="shared" si="20"/>
        <v>42400</v>
      </c>
      <c r="B29" s="52" t="s">
        <v>12</v>
      </c>
      <c r="C29" s="53"/>
      <c r="D29" s="53"/>
      <c r="E29" s="54"/>
      <c r="F29" s="55"/>
      <c r="G29" s="56">
        <f t="shared" si="0"/>
        <v>0</v>
      </c>
      <c r="H29" s="57"/>
      <c r="I29" s="58"/>
      <c r="J29" s="58"/>
      <c r="K29" s="58">
        <f>G29</f>
        <v>0</v>
      </c>
      <c r="L29" s="58"/>
      <c r="M29" s="58">
        <f t="shared" si="17"/>
        <v>0</v>
      </c>
      <c r="N29" s="58">
        <f>G29-M29</f>
        <v>0</v>
      </c>
      <c r="O29" s="59">
        <f t="shared" si="19"/>
      </c>
    </row>
    <row r="30" spans="1:16" ht="18" customHeight="1" thickBot="1">
      <c r="A30" s="36" t="s">
        <v>6</v>
      </c>
      <c r="B30" s="37"/>
      <c r="C30" s="37"/>
      <c r="D30" s="37"/>
      <c r="E30" s="37"/>
      <c r="F30" s="38"/>
      <c r="G30" s="39">
        <f>SUM(G2:G29)</f>
        <v>95</v>
      </c>
      <c r="H30" s="40">
        <f>SUM(H2:H29)</f>
        <v>148</v>
      </c>
      <c r="I30" s="41">
        <f>SUM(I2:I29)</f>
        <v>45</v>
      </c>
      <c r="J30" s="41">
        <f aca="true" t="shared" si="25" ref="J30:O30">SUM(J2:J29)</f>
        <v>15</v>
      </c>
      <c r="K30" s="41">
        <f t="shared" si="25"/>
        <v>30.000000000000007</v>
      </c>
      <c r="L30" s="41">
        <f t="shared" si="25"/>
        <v>3.9999999999999973</v>
      </c>
      <c r="M30" s="41">
        <f t="shared" si="25"/>
        <v>94</v>
      </c>
      <c r="N30" s="41">
        <f t="shared" si="25"/>
        <v>1</v>
      </c>
      <c r="O30" s="41">
        <f t="shared" si="25"/>
        <v>50</v>
      </c>
      <c r="P30" s="3"/>
    </row>
    <row r="32" spans="5:8" ht="12.75">
      <c r="E32" s="4"/>
      <c r="G32" s="5"/>
      <c r="H32" s="32"/>
    </row>
    <row r="33" ht="12.75">
      <c r="A33" s="1" t="s">
        <v>28</v>
      </c>
    </row>
    <row r="34" ht="12.75">
      <c r="A34" s="68" t="s">
        <v>33</v>
      </c>
    </row>
    <row r="35" ht="12.75">
      <c r="A35" s="1" t="s">
        <v>29</v>
      </c>
    </row>
    <row r="36" ht="12.75">
      <c r="A36" s="1" t="s">
        <v>30</v>
      </c>
    </row>
    <row r="37" ht="12.75">
      <c r="A37" s="1" t="s">
        <v>31</v>
      </c>
    </row>
    <row r="39" ht="12.75">
      <c r="A39" s="1" t="s">
        <v>23</v>
      </c>
    </row>
    <row r="40" ht="12.75">
      <c r="A40" s="1" t="s">
        <v>24</v>
      </c>
    </row>
    <row r="41" ht="12.75">
      <c r="A41" s="1" t="s">
        <v>25</v>
      </c>
    </row>
    <row r="43" ht="12.75">
      <c r="A43" s="1" t="s">
        <v>26</v>
      </c>
    </row>
    <row r="44" ht="12.75">
      <c r="A44" s="1" t="s">
        <v>27</v>
      </c>
    </row>
  </sheetData>
  <sheetProtection/>
  <conditionalFormatting sqref="N2">
    <cfRule type="cellIs" priority="18" dxfId="18" operator="greaterThan">
      <formula>0</formula>
    </cfRule>
  </conditionalFormatting>
  <conditionalFormatting sqref="N2:N4 N6:N15">
    <cfRule type="cellIs" priority="14" dxfId="19" operator="lessThan">
      <formula>-0.01</formula>
    </cfRule>
    <cfRule type="cellIs" priority="15" dxfId="19" operator="greaterThan">
      <formula>0.01</formula>
    </cfRule>
    <cfRule type="cellIs" priority="16" dxfId="19" operator="lessThan">
      <formula>0</formula>
    </cfRule>
    <cfRule type="cellIs" priority="17" dxfId="18" operator="greaterThan">
      <formula>0</formula>
    </cfRule>
  </conditionalFormatting>
  <conditionalFormatting sqref="N5">
    <cfRule type="cellIs" priority="10" dxfId="19" operator="lessThan">
      <formula>-0.01</formula>
    </cfRule>
    <cfRule type="cellIs" priority="11" dxfId="19" operator="greaterThan">
      <formula>0.01</formula>
    </cfRule>
    <cfRule type="cellIs" priority="12" dxfId="19" operator="lessThan">
      <formula>0</formula>
    </cfRule>
    <cfRule type="cellIs" priority="13" dxfId="18" operator="greaterThan">
      <formula>0</formula>
    </cfRule>
  </conditionalFormatting>
  <conditionalFormatting sqref="N16">
    <cfRule type="cellIs" priority="9" dxfId="18" operator="greaterThan">
      <formula>0</formula>
    </cfRule>
  </conditionalFormatting>
  <conditionalFormatting sqref="N16:N18 N20:N29">
    <cfRule type="cellIs" priority="5" dxfId="19" operator="lessThan">
      <formula>-0.01</formula>
    </cfRule>
    <cfRule type="cellIs" priority="6" dxfId="19" operator="greaterThan">
      <formula>0.01</formula>
    </cfRule>
    <cfRule type="cellIs" priority="7" dxfId="19" operator="lessThan">
      <formula>0</formula>
    </cfRule>
    <cfRule type="cellIs" priority="8" dxfId="18" operator="greaterThan">
      <formula>0</formula>
    </cfRule>
  </conditionalFormatting>
  <conditionalFormatting sqref="N19">
    <cfRule type="cellIs" priority="1" dxfId="19" operator="lessThan">
      <formula>-0.01</formula>
    </cfRule>
    <cfRule type="cellIs" priority="2" dxfId="19" operator="greaterThan">
      <formula>0.01</formula>
    </cfRule>
    <cfRule type="cellIs" priority="3" dxfId="19" operator="lessThan">
      <formula>0</formula>
    </cfRule>
    <cfRule type="cellIs" priority="4" dxfId="18" operator="greaterThan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  <ignoredErrors>
    <ignoredError sqref="K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 Nonbo</dc:creator>
  <cp:keywords/>
  <dc:description/>
  <cp:lastModifiedBy>Helle Nonbo</cp:lastModifiedBy>
  <cp:lastPrinted>2016-01-07T22:44:04Z</cp:lastPrinted>
  <dcterms:created xsi:type="dcterms:W3CDTF">2014-10-20T08:28:34Z</dcterms:created>
  <dcterms:modified xsi:type="dcterms:W3CDTF">2016-01-09T19:00:37Z</dcterms:modified>
  <cp:category/>
  <cp:version/>
  <cp:contentType/>
  <cp:contentStatus/>
</cp:coreProperties>
</file>