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xr:revisionPtr revIDLastSave="0" documentId="8_{E6417B44-E0F5-4645-B47E-F4C5FCB1D875}" xr6:coauthVersionLast="41" xr6:coauthVersionMax="41" xr10:uidLastSave="{00000000-0000-0000-0000-000000000000}"/>
  <bookViews>
    <workbookView xWindow="-120" yWindow="-120" windowWidth="29040" windowHeight="17640" tabRatio="500" activeTab="1" xr2:uid="{00000000-000D-0000-FFFF-FFFF00000000}"/>
  </bookViews>
  <sheets>
    <sheet name="STATUS" sheetId="1" r:id="rId1"/>
    <sheet name="AMG" sheetId="48" r:id="rId2"/>
  </sheets>
  <definedNames>
    <definedName name="_xlnm.Print_Area" localSheetId="1">AMG!$C$2:$S$59</definedName>
    <definedName name="_xlnm.Print_Area" localSheetId="0">STATUS!$A$148:$T$159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48" l="1"/>
  <c r="N20" i="48"/>
  <c r="N11" i="48"/>
  <c r="N10" i="48"/>
  <c r="M20" i="48"/>
  <c r="M18" i="48"/>
  <c r="M17" i="48"/>
  <c r="M16" i="48"/>
  <c r="M15" i="48"/>
  <c r="M14" i="48"/>
  <c r="M13" i="48"/>
  <c r="M12" i="48"/>
  <c r="M11" i="48"/>
  <c r="M10" i="48"/>
  <c r="M9" i="48"/>
  <c r="Z21" i="48" l="1"/>
  <c r="Z20" i="48"/>
  <c r="Z19" i="48" l="1"/>
  <c r="Z18" i="48"/>
  <c r="Z17" i="48"/>
  <c r="Z16" i="48"/>
  <c r="Z15" i="48"/>
  <c r="Z14" i="48"/>
  <c r="Z13" i="48"/>
  <c r="Z12" i="48"/>
  <c r="Z11" i="48"/>
  <c r="D19" i="1" l="1"/>
  <c r="D30" i="1"/>
  <c r="D41" i="1"/>
  <c r="Y5" i="48"/>
  <c r="Y8" i="48" s="1"/>
  <c r="N9" i="48" s="1"/>
  <c r="D52" i="1"/>
  <c r="D63" i="1"/>
  <c r="D74" i="1"/>
  <c r="D85" i="1"/>
  <c r="D96" i="1"/>
  <c r="D107" i="1"/>
  <c r="D118" i="1"/>
  <c r="D129" i="1"/>
  <c r="D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C140" i="1"/>
  <c r="B140" i="1"/>
  <c r="Z22" i="48" s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/>
  <c r="B12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B11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C107" i="1"/>
  <c r="B10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B9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B8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B7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B6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B5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B4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B3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V19" i="1"/>
  <c r="V30" i="1"/>
  <c r="V41" i="1"/>
  <c r="V52" i="1"/>
  <c r="V63" i="1"/>
  <c r="V74" i="1"/>
  <c r="V85" i="1"/>
  <c r="V96" i="1"/>
  <c r="V107" i="1"/>
  <c r="V118" i="1"/>
  <c r="V129" i="1"/>
  <c r="V140" i="1"/>
  <c r="U152" i="1"/>
  <c r="U153" i="1"/>
  <c r="U156" i="1"/>
  <c r="V152" i="1"/>
  <c r="V153" i="1"/>
  <c r="V156" i="1"/>
  <c r="W152" i="1"/>
  <c r="W153" i="1"/>
  <c r="W156" i="1"/>
  <c r="X152" i="1"/>
  <c r="X153" i="1"/>
  <c r="X156" i="1"/>
  <c r="Y152" i="1"/>
  <c r="Y153" i="1"/>
  <c r="Y156" i="1"/>
  <c r="C152" i="1"/>
  <c r="C153" i="1"/>
  <c r="C156" i="1"/>
  <c r="D152" i="1"/>
  <c r="D153" i="1"/>
  <c r="D156" i="1"/>
  <c r="E152" i="1"/>
  <c r="E153" i="1"/>
  <c r="E156" i="1"/>
  <c r="F152" i="1"/>
  <c r="F153" i="1"/>
  <c r="F156" i="1"/>
  <c r="G152" i="1"/>
  <c r="G153" i="1"/>
  <c r="G156" i="1"/>
  <c r="H152" i="1"/>
  <c r="H153" i="1"/>
  <c r="H156" i="1"/>
  <c r="I152" i="1"/>
  <c r="I153" i="1"/>
  <c r="I156" i="1"/>
  <c r="J152" i="1"/>
  <c r="J153" i="1"/>
  <c r="J156" i="1"/>
  <c r="K152" i="1"/>
  <c r="K153" i="1"/>
  <c r="K156" i="1"/>
  <c r="L152" i="1"/>
  <c r="L153" i="1"/>
  <c r="L156" i="1"/>
  <c r="M152" i="1"/>
  <c r="M153" i="1"/>
  <c r="M156" i="1"/>
  <c r="N152" i="1"/>
  <c r="N153" i="1"/>
  <c r="N156" i="1"/>
  <c r="O152" i="1"/>
  <c r="O153" i="1"/>
  <c r="O156" i="1"/>
  <c r="P152" i="1"/>
  <c r="P153" i="1"/>
  <c r="P156" i="1"/>
  <c r="Q152" i="1"/>
  <c r="Q153" i="1"/>
  <c r="Q156" i="1"/>
  <c r="R152" i="1"/>
  <c r="R153" i="1"/>
  <c r="R156" i="1"/>
  <c r="S152" i="1"/>
  <c r="S153" i="1"/>
  <c r="S156" i="1"/>
  <c r="T152" i="1"/>
  <c r="T153" i="1"/>
  <c r="T156" i="1"/>
  <c r="B152" i="1"/>
  <c r="B153" i="1"/>
  <c r="B156" i="1"/>
  <c r="Y140" i="1"/>
  <c r="X140" i="1"/>
  <c r="W140" i="1"/>
  <c r="Y129" i="1"/>
  <c r="X129" i="1"/>
  <c r="W129" i="1"/>
  <c r="Y118" i="1"/>
  <c r="X118" i="1"/>
  <c r="W118" i="1"/>
  <c r="Y107" i="1"/>
  <c r="X107" i="1"/>
  <c r="W107" i="1"/>
  <c r="Y96" i="1"/>
  <c r="X96" i="1"/>
  <c r="W96" i="1"/>
  <c r="Y85" i="1"/>
  <c r="X85" i="1"/>
  <c r="W85" i="1"/>
  <c r="Y74" i="1"/>
  <c r="X74" i="1"/>
  <c r="W74" i="1"/>
  <c r="Y63" i="1"/>
  <c r="X63" i="1"/>
  <c r="W63" i="1"/>
  <c r="Y52" i="1"/>
  <c r="X52" i="1"/>
  <c r="W52" i="1"/>
  <c r="Y41" i="1"/>
  <c r="X41" i="1"/>
  <c r="W41" i="1"/>
  <c r="Y30" i="1"/>
  <c r="X30" i="1"/>
  <c r="W30" i="1"/>
  <c r="Y19" i="1"/>
  <c r="X19" i="1"/>
  <c r="W19" i="1"/>
  <c r="S8" i="1"/>
  <c r="T8" i="1"/>
  <c r="U8" i="1"/>
  <c r="V8" i="1"/>
  <c r="W8" i="1"/>
  <c r="X8" i="1"/>
  <c r="Y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B8" i="1"/>
  <c r="Y6" i="48" l="1"/>
  <c r="F12" i="48" s="1"/>
  <c r="AA22" i="48"/>
  <c r="W154" i="1"/>
  <c r="W158" i="1" s="1"/>
  <c r="Y22" i="48"/>
  <c r="F20" i="48"/>
  <c r="X154" i="1"/>
  <c r="X158" i="1" s="1"/>
  <c r="Y154" i="1"/>
  <c r="Y158" i="1" s="1"/>
  <c r="V154" i="1"/>
  <c r="V158" i="1" s="1"/>
  <c r="T154" i="1"/>
  <c r="T158" i="1" s="1"/>
  <c r="H154" i="1"/>
  <c r="H158" i="1" s="1"/>
  <c r="M154" i="1"/>
  <c r="M158" i="1" s="1"/>
  <c r="I154" i="1"/>
  <c r="I158" i="1" s="1"/>
  <c r="E154" i="1"/>
  <c r="E158" i="1" s="1"/>
  <c r="S154" i="1"/>
  <c r="S158" i="1" s="1"/>
  <c r="Q154" i="1"/>
  <c r="Q158" i="1" s="1"/>
  <c r="O154" i="1"/>
  <c r="O158" i="1" s="1"/>
  <c r="D154" i="1"/>
  <c r="D158" i="1" s="1"/>
  <c r="B154" i="1"/>
  <c r="B158" i="1" s="1"/>
  <c r="R154" i="1"/>
  <c r="R158" i="1" s="1"/>
  <c r="P154" i="1"/>
  <c r="P158" i="1" s="1"/>
  <c r="L154" i="1"/>
  <c r="L158" i="1" s="1"/>
  <c r="K154" i="1"/>
  <c r="K158" i="1" s="1"/>
  <c r="G154" i="1"/>
  <c r="G158" i="1" s="1"/>
  <c r="F154" i="1"/>
  <c r="F158" i="1" s="1"/>
  <c r="C154" i="1"/>
  <c r="C158" i="1" s="1"/>
  <c r="J154" i="1"/>
  <c r="J158" i="1" s="1"/>
  <c r="N154" i="1"/>
  <c r="N158" i="1" s="1"/>
  <c r="U154" i="1"/>
  <c r="U158" i="1" s="1"/>
  <c r="F18" i="48" l="1"/>
  <c r="F19" i="48"/>
  <c r="Y21" i="48"/>
  <c r="F13" i="48"/>
  <c r="Y16" i="48"/>
  <c r="N17" i="48" s="1"/>
  <c r="Y13" i="48"/>
  <c r="N14" i="48" s="1"/>
  <c r="Y18" i="48"/>
  <c r="N19" i="48" s="1"/>
  <c r="F11" i="48"/>
  <c r="Y12" i="48"/>
  <c r="N13" i="48" s="1"/>
  <c r="Y15" i="48"/>
  <c r="N16" i="48" s="1"/>
  <c r="F14" i="48"/>
  <c r="F16" i="48"/>
  <c r="F10" i="48"/>
  <c r="Y14" i="48"/>
  <c r="N15" i="48" s="1"/>
  <c r="Y17" i="48"/>
  <c r="N18" i="48" s="1"/>
  <c r="Y19" i="48"/>
  <c r="Y20" i="48"/>
  <c r="Y11" i="48"/>
  <c r="N12" i="48" s="1"/>
  <c r="F15" i="48"/>
  <c r="F17" i="48"/>
  <c r="F9" i="48"/>
  <c r="AA19" i="48"/>
  <c r="AA15" i="48"/>
  <c r="AA11" i="48"/>
  <c r="AA18" i="48"/>
  <c r="AA14" i="48"/>
  <c r="AA17" i="48"/>
  <c r="AA20" i="48"/>
  <c r="AA12" i="48"/>
  <c r="AA21" i="48"/>
  <c r="AA13" i="48"/>
  <c r="AA16" i="48"/>
</calcChain>
</file>

<file path=xl/sharedStrings.xml><?xml version="1.0" encoding="utf-8"?>
<sst xmlns="http://schemas.openxmlformats.org/spreadsheetml/2006/main" count="462" uniqueCount="33">
  <si>
    <t>NY KUNDE</t>
  </si>
  <si>
    <t>Faktureret i alt (Kr.)</t>
  </si>
  <si>
    <t>Heraf produktion (Kr.)</t>
  </si>
  <si>
    <t>Heraf timer (Kr.)</t>
  </si>
  <si>
    <t>Tid i alt (timer)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</si>
  <si>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</si>
  <si>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</si>
  <si>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</si>
  <si>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</si>
  <si>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</si>
  <si>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</si>
  <si>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</si>
  <si>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</si>
  <si>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</si>
  <si>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</si>
  <si>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</si>
  <si>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</si>
  <si>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Timepris (Kr.)</t>
  </si>
  <si>
    <t>Måned</t>
  </si>
  <si>
    <t>Timepris</t>
  </si>
  <si>
    <t>Gennemsnitsberegner:</t>
  </si>
  <si>
    <t>Antal mdr.</t>
  </si>
  <si>
    <t>AMG</t>
  </si>
  <si>
    <t>Gns. 2019</t>
  </si>
  <si>
    <t>Timestatistik / timepriser 2020</t>
  </si>
  <si>
    <t>Overføring fra 2019</t>
  </si>
  <si>
    <t>Løbende status for 2020</t>
  </si>
  <si>
    <t>Dec_2019</t>
  </si>
  <si>
    <t>Gns. 2020</t>
  </si>
  <si>
    <t>TIMEPRISER 2020</t>
  </si>
  <si>
    <t>Pr. løbende måned</t>
  </si>
  <si>
    <t>Akkumulerede</t>
  </si>
  <si>
    <t>Løbende md.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</si>
</sst>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4" fontId="0" fillId="0" borderId="1" xfId="0" applyNumberFormat="1" applyBorder="1"/>
    <xf numFmtId="0" fontId="0" fillId="2" borderId="0" xfId="0" applyFill="1"/>
    <xf numFmtId="0" fontId="1" fillId="2" borderId="0" xfId="0" applyFont="1" applyFill="1"/>
    <xf numFmtId="0" fontId="0" fillId="2" borderId="9" xfId="0" applyFill="1" applyBorder="1"/>
    <xf numFmtId="1" fontId="0" fillId="2" borderId="9" xfId="0" applyNumberFormat="1" applyFill="1" applyBorder="1"/>
    <xf numFmtId="4" fontId="0" fillId="2" borderId="0" xfId="0" applyNumberFormat="1" applyFill="1"/>
    <xf numFmtId="4" fontId="0" fillId="2" borderId="9" xfId="0" applyNumberFormat="1" applyFill="1" applyBorder="1"/>
    <xf numFmtId="0" fontId="3" fillId="0" borderId="0" xfId="0" applyFont="1"/>
    <xf numFmtId="4" fontId="0" fillId="0" borderId="0" xfId="0" applyNumberFormat="1"/>
    <xf numFmtId="0" fontId="0" fillId="3" borderId="0" xfId="0" applyFill="1"/>
    <xf numFmtId="0" fontId="0" fillId="3" borderId="1" xfId="0" applyFill="1" applyBorder="1"/>
    <xf numFmtId="2" fontId="0" fillId="3" borderId="1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4" borderId="1" xfId="0" applyFill="1" applyBorder="1"/>
    <xf numFmtId="3" fontId="0" fillId="4" borderId="1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4" fontId="0" fillId="4" borderId="1" xfId="0" applyNumberFormat="1" applyFill="1" applyBorder="1"/>
    <xf numFmtId="0" fontId="0" fillId="5" borderId="0" xfId="0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0" fillId="5" borderId="0" xfId="0" applyFont="1" applyFill="1"/>
    <xf numFmtId="4" fontId="0" fillId="5" borderId="0" xfId="0" applyNumberFormat="1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0" fillId="5" borderId="4" xfId="0" applyFill="1" applyBorder="1"/>
    <xf numFmtId="4" fontId="0" fillId="5" borderId="5" xfId="0" applyNumberFormat="1" applyFill="1" applyBorder="1"/>
    <xf numFmtId="4" fontId="0" fillId="5" borderId="6" xfId="0" applyNumberFormat="1" applyFill="1" applyBorder="1"/>
    <xf numFmtId="0" fontId="0" fillId="5" borderId="7" xfId="0" applyFill="1" applyBorder="1"/>
    <xf numFmtId="4" fontId="0" fillId="5" borderId="0" xfId="0" applyNumberFormat="1" applyFill="1" applyBorder="1"/>
    <xf numFmtId="4" fontId="0" fillId="5" borderId="8" xfId="0" applyNumberFormat="1" applyFill="1" applyBorder="1"/>
    <xf numFmtId="0" fontId="0" fillId="5" borderId="10" xfId="0" applyFill="1" applyBorder="1"/>
    <xf numFmtId="4" fontId="0" fillId="5" borderId="9" xfId="0" applyNumberFormat="1" applyFill="1" applyBorder="1"/>
    <xf numFmtId="4" fontId="0" fillId="5" borderId="11" xfId="0" applyNumberFormat="1" applyFill="1" applyBorder="1"/>
    <xf numFmtId="0" fontId="0" fillId="2" borderId="0" xfId="0" applyFill="1" applyBorder="1"/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7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chemeClr val="tx1"/>
                </a:solidFill>
              </a:rPr>
              <a:t>Timepris, akkumuleret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Timepris</c:v>
          </c:tx>
          <c:spPr>
            <a:ln w="15875" cap="sq">
              <a:solidFill>
                <a:schemeClr val="tx1"/>
              </a:solidFill>
              <a:miter lim="800000"/>
              <a:headEnd type="none"/>
              <a:tailEnd type="none"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 cap="sq">
                <a:solidFill>
                  <a:srgbClr val="FF0000"/>
                </a:solidFill>
                <a:bevel/>
                <a:headEnd type="diamond"/>
                <a:tailEnd type="diamond"/>
              </a:ln>
              <a:effectLst/>
            </c:spPr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AMG!$E$8:$E$20</c:f>
              <c:numCache>
                <c:formatCode>#,##0.00</c:formatCode>
                <c:ptCount val="13"/>
                <c:pt idx="0">
                  <c:v>529.11</c:v>
                </c:pt>
                <c:pt idx="1">
                  <c:v>528.98</c:v>
                </c:pt>
                <c:pt idx="2">
                  <c:v>528.29</c:v>
                </c:pt>
                <c:pt idx="3">
                  <c:v>527.54999999999995</c:v>
                </c:pt>
                <c:pt idx="4">
                  <c:v>515.04999999999995</c:v>
                </c:pt>
                <c:pt idx="5">
                  <c:v>541.91</c:v>
                </c:pt>
                <c:pt idx="6">
                  <c:v>539.42999999999995</c:v>
                </c:pt>
                <c:pt idx="7">
                  <c:v>538.4</c:v>
                </c:pt>
                <c:pt idx="8">
                  <c:v>535.5</c:v>
                </c:pt>
                <c:pt idx="9">
                  <c:v>538.74</c:v>
                </c:pt>
                <c:pt idx="10">
                  <c:v>541.9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0-CC4D-B120-85E8244D2250}"/>
            </c:ext>
          </c:extLst>
        </c:ser>
        <c:ser>
          <c:idx val="1"/>
          <c:order val="1"/>
          <c:tx>
            <c:v> Gennemsnit 2019</c:v>
          </c:tx>
          <c:spPr>
            <a:ln w="2222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AMG!$Y$10:$Y$22</c:f>
              <c:numCache>
                <c:formatCode>0.00</c:formatCode>
                <c:ptCount val="13"/>
                <c:pt idx="1">
                  <c:v>533.57499999999993</c:v>
                </c:pt>
                <c:pt idx="2">
                  <c:v>533.57499999999993</c:v>
                </c:pt>
                <c:pt idx="3">
                  <c:v>533.57499999999993</c:v>
                </c:pt>
                <c:pt idx="4">
                  <c:v>533.57499999999993</c:v>
                </c:pt>
                <c:pt idx="5">
                  <c:v>533.57499999999993</c:v>
                </c:pt>
                <c:pt idx="6">
                  <c:v>533.57499999999993</c:v>
                </c:pt>
                <c:pt idx="7">
                  <c:v>533.57499999999993</c:v>
                </c:pt>
                <c:pt idx="8">
                  <c:v>533.57499999999993</c:v>
                </c:pt>
                <c:pt idx="9">
                  <c:v>533.57499999999993</c:v>
                </c:pt>
                <c:pt idx="10">
                  <c:v>533.57499999999993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0-CC4D-B120-85E8244D2250}"/>
            </c:ext>
          </c:extLst>
        </c:ser>
        <c:ser>
          <c:idx val="2"/>
          <c:order val="2"/>
          <c:tx>
            <c:v> Gennemsnit 2018</c:v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AMG!$G$8:$G$20</c:f>
              <c:numCache>
                <c:formatCode>#,##0.00</c:formatCode>
                <c:ptCount val="13"/>
                <c:pt idx="0">
                  <c:v>517.9</c:v>
                </c:pt>
                <c:pt idx="1">
                  <c:v>517.9</c:v>
                </c:pt>
                <c:pt idx="2">
                  <c:v>517.9</c:v>
                </c:pt>
                <c:pt idx="3">
                  <c:v>517.9</c:v>
                </c:pt>
                <c:pt idx="4">
                  <c:v>517.9</c:v>
                </c:pt>
                <c:pt idx="5">
                  <c:v>517.9</c:v>
                </c:pt>
                <c:pt idx="6">
                  <c:v>517.9</c:v>
                </c:pt>
                <c:pt idx="7">
                  <c:v>517.9</c:v>
                </c:pt>
                <c:pt idx="8">
                  <c:v>517.9</c:v>
                </c:pt>
                <c:pt idx="9">
                  <c:v>517.9</c:v>
                </c:pt>
                <c:pt idx="10">
                  <c:v>517.9</c:v>
                </c:pt>
                <c:pt idx="11">
                  <c:v>517.9</c:v>
                </c:pt>
                <c:pt idx="12">
                  <c:v>517.9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0-CC4D-B120-85E8244D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241936"/>
        <c:axId val="-540252944"/>
      </c:lineChart>
      <c:catAx>
        <c:axId val="-54024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52944"/>
        <c:crosses val="autoZero"/>
        <c:auto val="1"/>
        <c:lblAlgn val="ctr"/>
        <c:lblOffset val="100"/>
        <c:noMultiLvlLbl val="0"/>
      </c:catAx>
      <c:valAx>
        <c:axId val="-540252944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cap="rnd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41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chemeClr val="tx1"/>
                </a:solidFill>
              </a:rPr>
              <a:t>Timepris, pr.</a:t>
            </a:r>
            <a:r>
              <a:rPr lang="da-DK" baseline="0">
                <a:solidFill>
                  <a:schemeClr val="tx1"/>
                </a:solidFill>
              </a:rPr>
              <a:t> løbende måned 2020</a:t>
            </a:r>
            <a:endParaRPr lang="da-DK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Timepris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 cap="sq">
                <a:solidFill>
                  <a:srgbClr val="FF0000"/>
                </a:solidFill>
                <a:bevel/>
                <a:headEnd type="diamond"/>
                <a:tailEnd type="diamon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AMG!$M$8:$M$20</c:f>
              <c:numCache>
                <c:formatCode>#,##0.00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307.69230769230768</c:v>
                </c:pt>
                <c:pt idx="4">
                  <c:v>91.228070175438603</c:v>
                </c:pt>
                <c:pt idx="5">
                  <c:v>1210</c:v>
                </c:pt>
                <c:pt idx="6">
                  <c:v>0</c:v>
                </c:pt>
                <c:pt idx="7">
                  <c:v>0</c:v>
                </c:pt>
                <c:pt idx="8">
                  <c:v>454.05405405405406</c:v>
                </c:pt>
                <c:pt idx="9">
                  <c:v>646.15384615384619</c:v>
                </c:pt>
                <c:pt idx="10">
                  <c:v>657.85123966942149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B-F247-B2FF-B942C02BD616}"/>
            </c:ext>
          </c:extLst>
        </c:ser>
        <c:ser>
          <c:idx val="1"/>
          <c:order val="1"/>
          <c:tx>
            <c:v> Gennemsnit 2020</c:v>
          </c:tx>
          <c:spPr>
            <a:ln w="2222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AMG!$AA$10:$AA$22</c:f>
              <c:numCache>
                <c:formatCode>#,##0.00</c:formatCode>
                <c:ptCount val="13"/>
                <c:pt idx="1">
                  <c:v>336.69795177450681</c:v>
                </c:pt>
                <c:pt idx="2">
                  <c:v>336.69795177450681</c:v>
                </c:pt>
                <c:pt idx="3">
                  <c:v>336.69795177450681</c:v>
                </c:pt>
                <c:pt idx="4">
                  <c:v>336.69795177450681</c:v>
                </c:pt>
                <c:pt idx="5">
                  <c:v>336.69795177450681</c:v>
                </c:pt>
                <c:pt idx="6">
                  <c:v>336.69795177450681</c:v>
                </c:pt>
                <c:pt idx="7">
                  <c:v>336.69795177450681</c:v>
                </c:pt>
                <c:pt idx="8">
                  <c:v>336.69795177450681</c:v>
                </c:pt>
                <c:pt idx="9">
                  <c:v>336.69795177450681</c:v>
                </c:pt>
                <c:pt idx="10">
                  <c:v>336.69795177450681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B-F247-B2FF-B942C02BD616}"/>
            </c:ext>
          </c:extLst>
        </c:ser>
        <c:ser>
          <c:idx val="2"/>
          <c:order val="2"/>
          <c:tx>
            <c:v> Gennemsnit 2019</c:v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AMG!$O$8:$O$20</c:f>
              <c:numCache>
                <c:formatCode>#,##0.00</c:formatCode>
                <c:ptCount val="13"/>
                <c:pt idx="0">
                  <c:v>517.9</c:v>
                </c:pt>
                <c:pt idx="1">
                  <c:v>517.9</c:v>
                </c:pt>
                <c:pt idx="2">
                  <c:v>517.9</c:v>
                </c:pt>
                <c:pt idx="3">
                  <c:v>517.9</c:v>
                </c:pt>
                <c:pt idx="4">
                  <c:v>517.9</c:v>
                </c:pt>
                <c:pt idx="5">
                  <c:v>517.9</c:v>
                </c:pt>
                <c:pt idx="6">
                  <c:v>517.9</c:v>
                </c:pt>
                <c:pt idx="7">
                  <c:v>517.9</c:v>
                </c:pt>
                <c:pt idx="8">
                  <c:v>517.9</c:v>
                </c:pt>
                <c:pt idx="9">
                  <c:v>517.9</c:v>
                </c:pt>
                <c:pt idx="10">
                  <c:v>517.9</c:v>
                </c:pt>
                <c:pt idx="11">
                  <c:v>517.9</c:v>
                </c:pt>
                <c:pt idx="12">
                  <c:v>517.9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B-F247-B2FF-B942C02B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241936"/>
        <c:axId val="-540252944"/>
      </c:lineChart>
      <c:catAx>
        <c:axId val="-54024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52944"/>
        <c:crosses val="autoZero"/>
        <c:auto val="1"/>
        <c:lblAlgn val="ctr"/>
        <c:lblOffset val="100"/>
        <c:noMultiLvlLbl val="0"/>
      </c:catAx>
      <c:valAx>
        <c:axId val="-540252944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cap="rnd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41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24</xdr:row>
      <xdr:rowOff>0</xdr:rowOff>
    </xdr:from>
    <xdr:to>
      <xdr:col>10</xdr:col>
      <xdr:colOff>12700</xdr:colOff>
      <xdr:row>57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6350</xdr:colOff>
      <xdr:row>57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C78F3B0-2B34-0F4E-9289-BB426700F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0"/>
  <sheetViews>
    <sheetView workbookViewId="0">
      <selection activeCell="B143" sqref="B143"/>
    </sheetView>
  </sheetViews>
  <sheetFormatPr defaultColWidth="11" defaultRowHeight="15.75" x14ac:dyDescent="0.25"/>
  <cols>
    <col min="1" max="1" width="20.125" customWidth="1"/>
    <col min="2" max="2" width="10.625" customWidth="1"/>
  </cols>
  <sheetData>
    <row r="1" spans="1:25" x14ac:dyDescent="0.25">
      <c r="A1" s="1" t="s">
        <v>24</v>
      </c>
    </row>
    <row r="3" spans="1:25" x14ac:dyDescent="0.25">
      <c r="A3" s="1" t="s">
        <v>25</v>
      </c>
    </row>
    <row r="5" spans="1:25" x14ac:dyDescent="0.25">
      <c r="B5" t="s">
        <v>22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  <c r="R5" t="s">
        <v>0</v>
      </c>
      <c r="S5" t="s">
        <v>0</v>
      </c>
      <c r="T5" t="s">
        <v>0</v>
      </c>
      <c r="U5" t="s">
        <v>0</v>
      </c>
      <c r="V5" t="s">
        <v>0</v>
      </c>
      <c r="W5" t="s">
        <v>0</v>
      </c>
      <c r="X5" t="s">
        <v>0</v>
      </c>
      <c r="Y5" t="s">
        <v>0</v>
      </c>
    </row>
    <row r="6" spans="1:25" x14ac:dyDescent="0.25">
      <c r="A6" s="2" t="s">
        <v>1</v>
      </c>
      <c r="B6" s="3">
        <v>664665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2" t="s">
        <v>2</v>
      </c>
      <c r="B7" s="4">
        <v>155790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2" t="s">
        <v>3</v>
      </c>
      <c r="B8" s="5">
        <f>SUM(B6-B7)</f>
        <v>508875</v>
      </c>
      <c r="C8" s="5">
        <f t="shared" ref="C8:R8" si="0">SUM(C6-C7)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ref="S8" si="1">SUM(S6-S7)</f>
        <v>0</v>
      </c>
      <c r="T8" s="5">
        <f t="shared" ref="T8" si="2">SUM(T6-T7)</f>
        <v>0</v>
      </c>
      <c r="U8" s="5">
        <f t="shared" ref="U8" si="3">SUM(U6-U7)</f>
        <v>0</v>
      </c>
      <c r="V8" s="5">
        <f t="shared" ref="V8" si="4">SUM(V6-V7)</f>
        <v>0</v>
      </c>
      <c r="W8" s="5">
        <f t="shared" ref="W8" si="5">SUM(W6-W7)</f>
        <v>0</v>
      </c>
      <c r="X8" s="5">
        <f t="shared" ref="X8" si="6">SUM(X6-X7)</f>
        <v>0</v>
      </c>
      <c r="Y8" s="5">
        <f t="shared" ref="Y8" si="7">SUM(Y6-Y7)</f>
        <v>0</v>
      </c>
    </row>
    <row r="10" spans="1:25" x14ac:dyDescent="0.25">
      <c r="A10" s="2" t="s">
        <v>4</v>
      </c>
      <c r="B10" s="6">
        <v>961.75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4" spans="1:25" x14ac:dyDescent="0.25">
      <c r="A14" s="1" t="s">
        <v>5</v>
      </c>
    </row>
    <row r="16" spans="1:25" x14ac:dyDescent="0.25">
      <c r="B16" t="s">
        <v>22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V16" t="s">
        <v>0</v>
      </c>
      <c r="W16" t="s">
        <v>0</v>
      </c>
      <c r="X16" t="s">
        <v>0</v>
      </c>
      <c r="Y16" t="s">
        <v>0</v>
      </c>
    </row>
    <row r="17" spans="1:25" x14ac:dyDescent="0.25">
      <c r="A17" s="2" t="s">
        <v>1</v>
      </c>
      <c r="B17" s="3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2" t="s">
        <v>2</v>
      </c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2" t="s">
        <v>3</v>
      </c>
      <c r="B19" s="5">
        <f>SUM(B17-B18)</f>
        <v>0</v>
      </c>
      <c r="C19" s="5">
        <f t="shared" ref="C19" si="8">SUM(C17-C18)</f>
        <v>0</v>
      </c>
      <c r="D19" s="5">
        <f t="shared" ref="D19" si="9">SUM(D17-D18)</f>
        <v>0</v>
      </c>
      <c r="E19" s="5">
        <f t="shared" ref="E19" si="10">SUM(E17-E18)</f>
        <v>0</v>
      </c>
      <c r="F19" s="5">
        <f t="shared" ref="F19" si="11">SUM(F17-F18)</f>
        <v>0</v>
      </c>
      <c r="G19" s="5">
        <f t="shared" ref="G19" si="12">SUM(G17-G18)</f>
        <v>0</v>
      </c>
      <c r="H19" s="5">
        <f t="shared" ref="H19" si="13">SUM(H17-H18)</f>
        <v>0</v>
      </c>
      <c r="I19" s="5">
        <f t="shared" ref="I19" si="14">SUM(I17-I18)</f>
        <v>0</v>
      </c>
      <c r="J19" s="5">
        <f t="shared" ref="J19" si="15">SUM(J17-J18)</f>
        <v>0</v>
      </c>
      <c r="K19" s="5">
        <f t="shared" ref="K19" si="16">SUM(K17-K18)</f>
        <v>0</v>
      </c>
      <c r="L19" s="5">
        <f t="shared" ref="L19" si="17">SUM(L17-L18)</f>
        <v>0</v>
      </c>
      <c r="M19" s="5">
        <f t="shared" ref="M19" si="18">SUM(M17-M18)</f>
        <v>0</v>
      </c>
      <c r="N19" s="5">
        <f t="shared" ref="N19" si="19">SUM(N17-N18)</f>
        <v>0</v>
      </c>
      <c r="O19" s="5">
        <f t="shared" ref="O19" si="20">SUM(O17-O18)</f>
        <v>0</v>
      </c>
      <c r="P19" s="5">
        <f t="shared" ref="P19" si="21">SUM(P17-P18)</f>
        <v>0</v>
      </c>
      <c r="Q19" s="5">
        <f t="shared" ref="Q19" si="22">SUM(Q17-Q18)</f>
        <v>0</v>
      </c>
      <c r="R19" s="5">
        <f t="shared" ref="R19" si="23">SUM(R17-R18)</f>
        <v>0</v>
      </c>
      <c r="S19" s="5">
        <f t="shared" ref="S19" si="24">SUM(S17-S18)</f>
        <v>0</v>
      </c>
      <c r="T19" s="5">
        <f t="shared" ref="T19" si="25">SUM(T17-T18)</f>
        <v>0</v>
      </c>
      <c r="U19" s="5">
        <f t="shared" ref="U19" si="26">SUM(U17-U18)</f>
        <v>0</v>
      </c>
      <c r="V19" s="5">
        <f t="shared" ref="V19" si="27">SUM(V17-V18)</f>
        <v>0</v>
      </c>
      <c r="W19" s="5">
        <f t="shared" ref="W19" si="28">SUM(W17-W18)</f>
        <v>0</v>
      </c>
      <c r="X19" s="5">
        <f t="shared" ref="X19" si="29">SUM(X17-X18)</f>
        <v>0</v>
      </c>
      <c r="Y19" s="5">
        <f t="shared" ref="Y19" si="30">SUM(Y17-Y18)</f>
        <v>0</v>
      </c>
    </row>
    <row r="21" spans="1:25" x14ac:dyDescent="0.25">
      <c r="A21" s="2" t="s">
        <v>4</v>
      </c>
      <c r="B21" s="6">
        <v>0.25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5" spans="1:25" x14ac:dyDescent="0.25">
      <c r="A25" s="1" t="s">
        <v>6</v>
      </c>
    </row>
    <row r="27" spans="1:25" x14ac:dyDescent="0.25">
      <c r="B27" t="s">
        <v>22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U27" t="s">
        <v>0</v>
      </c>
      <c r="V27" t="s">
        <v>0</v>
      </c>
      <c r="W27" t="s">
        <v>0</v>
      </c>
      <c r="X27" t="s">
        <v>0</v>
      </c>
      <c r="Y27" t="s">
        <v>0</v>
      </c>
    </row>
    <row r="28" spans="1:25" x14ac:dyDescent="0.25">
      <c r="A28" s="2" t="s">
        <v>1</v>
      </c>
      <c r="B28" s="3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2" t="s">
        <v>2</v>
      </c>
      <c r="B29" s="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2" t="s">
        <v>3</v>
      </c>
      <c r="B30" s="5">
        <f>SUM(B28-B29)</f>
        <v>0</v>
      </c>
      <c r="C30" s="5">
        <f t="shared" ref="C30" si="31">SUM(C28-C29)</f>
        <v>0</v>
      </c>
      <c r="D30" s="5">
        <f t="shared" ref="D30" si="32">SUM(D28-D29)</f>
        <v>0</v>
      </c>
      <c r="E30" s="5">
        <f t="shared" ref="E30" si="33">SUM(E28-E29)</f>
        <v>0</v>
      </c>
      <c r="F30" s="5">
        <f t="shared" ref="F30" si="34">SUM(F28-F29)</f>
        <v>0</v>
      </c>
      <c r="G30" s="5">
        <f t="shared" ref="G30" si="35">SUM(G28-G29)</f>
        <v>0</v>
      </c>
      <c r="H30" s="5">
        <f t="shared" ref="H30" si="36">SUM(H28-H29)</f>
        <v>0</v>
      </c>
      <c r="I30" s="5">
        <f t="shared" ref="I30" si="37">SUM(I28-I29)</f>
        <v>0</v>
      </c>
      <c r="J30" s="5">
        <f t="shared" ref="J30" si="38">SUM(J28-J29)</f>
        <v>0</v>
      </c>
      <c r="K30" s="5">
        <f t="shared" ref="K30" si="39">SUM(K28-K29)</f>
        <v>0</v>
      </c>
      <c r="L30" s="5">
        <f t="shared" ref="L30" si="40">SUM(L28-L29)</f>
        <v>0</v>
      </c>
      <c r="M30" s="5">
        <f t="shared" ref="M30" si="41">SUM(M28-M29)</f>
        <v>0</v>
      </c>
      <c r="N30" s="5">
        <f t="shared" ref="N30" si="42">SUM(N28-N29)</f>
        <v>0</v>
      </c>
      <c r="O30" s="5">
        <f t="shared" ref="O30" si="43">SUM(O28-O29)</f>
        <v>0</v>
      </c>
      <c r="P30" s="5">
        <f t="shared" ref="P30" si="44">SUM(P28-P29)</f>
        <v>0</v>
      </c>
      <c r="Q30" s="5">
        <f t="shared" ref="Q30" si="45">SUM(Q28-Q29)</f>
        <v>0</v>
      </c>
      <c r="R30" s="5">
        <f t="shared" ref="R30" si="46">SUM(R28-R29)</f>
        <v>0</v>
      </c>
      <c r="S30" s="5">
        <f t="shared" ref="S30" si="47">SUM(S28-S29)</f>
        <v>0</v>
      </c>
      <c r="T30" s="5">
        <f t="shared" ref="T30" si="48">SUM(T28-T29)</f>
        <v>0</v>
      </c>
      <c r="U30" s="5">
        <f t="shared" ref="U30" si="49">SUM(U28-U29)</f>
        <v>0</v>
      </c>
      <c r="V30" s="5">
        <f t="shared" ref="V30" si="50">SUM(V28-V29)</f>
        <v>0</v>
      </c>
      <c r="W30" s="5">
        <f t="shared" ref="W30" si="51">SUM(W28-W29)</f>
        <v>0</v>
      </c>
      <c r="X30" s="5">
        <f t="shared" ref="X30" si="52">SUM(X28-X29)</f>
        <v>0</v>
      </c>
      <c r="Y30" s="5">
        <f t="shared" ref="Y30" si="53">SUM(Y28-Y29)</f>
        <v>0</v>
      </c>
    </row>
    <row r="32" spans="1:25" x14ac:dyDescent="0.25">
      <c r="A32" s="2" t="s">
        <v>4</v>
      </c>
      <c r="B32" s="6">
        <v>1.25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6" spans="1:25" x14ac:dyDescent="0.25">
      <c r="A36" s="1" t="s">
        <v>7</v>
      </c>
    </row>
    <row r="38" spans="1:25" x14ac:dyDescent="0.25">
      <c r="B38" t="s">
        <v>22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  <c r="Y38" t="s">
        <v>0</v>
      </c>
    </row>
    <row r="39" spans="1:25" x14ac:dyDescent="0.25">
      <c r="A39" s="2" t="s">
        <v>1</v>
      </c>
      <c r="B39" s="3">
        <v>1000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2" t="s">
        <v>2</v>
      </c>
      <c r="B40" s="4"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2" t="s">
        <v>3</v>
      </c>
      <c r="B41" s="5">
        <f>SUM(B39-B40)</f>
        <v>1000</v>
      </c>
      <c r="C41" s="5">
        <f t="shared" ref="C41" si="54">SUM(C39-C40)</f>
        <v>0</v>
      </c>
      <c r="D41" s="5">
        <f t="shared" ref="D41" si="55">SUM(D39-D40)</f>
        <v>0</v>
      </c>
      <c r="E41" s="5">
        <f t="shared" ref="E41" si="56">SUM(E39-E40)</f>
        <v>0</v>
      </c>
      <c r="F41" s="5">
        <f t="shared" ref="F41" si="57">SUM(F39-F40)</f>
        <v>0</v>
      </c>
      <c r="G41" s="5">
        <f t="shared" ref="G41" si="58">SUM(G39-G40)</f>
        <v>0</v>
      </c>
      <c r="H41" s="5">
        <f t="shared" ref="H41" si="59">SUM(H39-H40)</f>
        <v>0</v>
      </c>
      <c r="I41" s="5">
        <f t="shared" ref="I41" si="60">SUM(I39-I40)</f>
        <v>0</v>
      </c>
      <c r="J41" s="5">
        <f t="shared" ref="J41" si="61">SUM(J39-J40)</f>
        <v>0</v>
      </c>
      <c r="K41" s="5">
        <f t="shared" ref="K41" si="62">SUM(K39-K40)</f>
        <v>0</v>
      </c>
      <c r="L41" s="5">
        <f t="shared" ref="L41" si="63">SUM(L39-L40)</f>
        <v>0</v>
      </c>
      <c r="M41" s="5">
        <f t="shared" ref="M41" si="64">SUM(M39-M40)</f>
        <v>0</v>
      </c>
      <c r="N41" s="5">
        <f t="shared" ref="N41" si="65">SUM(N39-N40)</f>
        <v>0</v>
      </c>
      <c r="O41" s="5">
        <f t="shared" ref="O41" si="66">SUM(O39-O40)</f>
        <v>0</v>
      </c>
      <c r="P41" s="5">
        <f t="shared" ref="P41" si="67">SUM(P39-P40)</f>
        <v>0</v>
      </c>
      <c r="Q41" s="5">
        <f t="shared" ref="Q41" si="68">SUM(Q39-Q40)</f>
        <v>0</v>
      </c>
      <c r="R41" s="5">
        <f t="shared" ref="R41" si="69">SUM(R39-R40)</f>
        <v>0</v>
      </c>
      <c r="S41" s="5">
        <f t="shared" ref="S41" si="70">SUM(S39-S40)</f>
        <v>0</v>
      </c>
      <c r="T41" s="5">
        <f t="shared" ref="T41" si="71">SUM(T39-T40)</f>
        <v>0</v>
      </c>
      <c r="U41" s="5">
        <f t="shared" ref="U41" si="72">SUM(U39-U40)</f>
        <v>0</v>
      </c>
      <c r="V41" s="5">
        <f t="shared" ref="V41" si="73">SUM(V39-V40)</f>
        <v>0</v>
      </c>
      <c r="W41" s="5">
        <f t="shared" ref="W41" si="74">SUM(W39-W40)</f>
        <v>0</v>
      </c>
      <c r="X41" s="5">
        <f t="shared" ref="X41" si="75">SUM(X39-X40)</f>
        <v>0</v>
      </c>
      <c r="Y41" s="5">
        <f t="shared" ref="Y41" si="76">SUM(Y39-Y40)</f>
        <v>0</v>
      </c>
    </row>
    <row r="43" spans="1:25" x14ac:dyDescent="0.25">
      <c r="A43" s="2" t="s">
        <v>4</v>
      </c>
      <c r="B43" s="6">
        <v>3.25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7" spans="1:25" x14ac:dyDescent="0.25">
      <c r="A47" s="1" t="s">
        <v>8</v>
      </c>
    </row>
    <row r="49" spans="1:25" x14ac:dyDescent="0.25">
      <c r="B49" t="s">
        <v>22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  <c r="Y49" t="s">
        <v>0</v>
      </c>
    </row>
    <row r="50" spans="1:25" x14ac:dyDescent="0.25">
      <c r="A50" s="2" t="s">
        <v>1</v>
      </c>
      <c r="B50" s="3">
        <v>2600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2" t="s">
        <v>2</v>
      </c>
      <c r="B51" s="4"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s="2" t="s">
        <v>3</v>
      </c>
      <c r="B52" s="5">
        <f>SUM(B50-B51)</f>
        <v>2600</v>
      </c>
      <c r="C52" s="5">
        <f t="shared" ref="C52" si="77">SUM(C50-C51)</f>
        <v>0</v>
      </c>
      <c r="D52" s="5">
        <f t="shared" ref="D52" si="78">SUM(D50-D51)</f>
        <v>0</v>
      </c>
      <c r="E52" s="5">
        <f t="shared" ref="E52" si="79">SUM(E50-E51)</f>
        <v>0</v>
      </c>
      <c r="F52" s="5">
        <f t="shared" ref="F52" si="80">SUM(F50-F51)</f>
        <v>0</v>
      </c>
      <c r="G52" s="5">
        <f t="shared" ref="G52" si="81">SUM(G50-G51)</f>
        <v>0</v>
      </c>
      <c r="H52" s="5">
        <f t="shared" ref="H52" si="82">SUM(H50-H51)</f>
        <v>0</v>
      </c>
      <c r="I52" s="5">
        <f t="shared" ref="I52" si="83">SUM(I50-I51)</f>
        <v>0</v>
      </c>
      <c r="J52" s="5">
        <f t="shared" ref="J52" si="84">SUM(J50-J51)</f>
        <v>0</v>
      </c>
      <c r="K52" s="5">
        <f t="shared" ref="K52" si="85">SUM(K50-K51)</f>
        <v>0</v>
      </c>
      <c r="L52" s="5">
        <f t="shared" ref="L52" si="86">SUM(L50-L51)</f>
        <v>0</v>
      </c>
      <c r="M52" s="5">
        <f t="shared" ref="M52" si="87">SUM(M50-M51)</f>
        <v>0</v>
      </c>
      <c r="N52" s="5">
        <f t="shared" ref="N52" si="88">SUM(N50-N51)</f>
        <v>0</v>
      </c>
      <c r="O52" s="5">
        <f t="shared" ref="O52" si="89">SUM(O50-O51)</f>
        <v>0</v>
      </c>
      <c r="P52" s="5">
        <f t="shared" ref="P52" si="90">SUM(P50-P51)</f>
        <v>0</v>
      </c>
      <c r="Q52" s="5">
        <f t="shared" ref="Q52" si="91">SUM(Q50-Q51)</f>
        <v>0</v>
      </c>
      <c r="R52" s="5">
        <f t="shared" ref="R52" si="92">SUM(R50-R51)</f>
        <v>0</v>
      </c>
      <c r="S52" s="5">
        <f t="shared" ref="S52" si="93">SUM(S50-S51)</f>
        <v>0</v>
      </c>
      <c r="T52" s="5">
        <f t="shared" ref="T52" si="94">SUM(T50-T51)</f>
        <v>0</v>
      </c>
      <c r="U52" s="5">
        <f t="shared" ref="U52" si="95">SUM(U50-U51)</f>
        <v>0</v>
      </c>
      <c r="V52" s="5">
        <f t="shared" ref="V52" si="96">SUM(V50-V51)</f>
        <v>0</v>
      </c>
      <c r="W52" s="5">
        <f t="shared" ref="W52" si="97">SUM(W50-W51)</f>
        <v>0</v>
      </c>
      <c r="X52" s="5">
        <f t="shared" ref="X52" si="98">SUM(X50-X51)</f>
        <v>0</v>
      </c>
      <c r="Y52" s="5">
        <f t="shared" ref="Y52" si="99">SUM(Y50-Y51)</f>
        <v>0</v>
      </c>
    </row>
    <row r="54" spans="1:25" x14ac:dyDescent="0.25">
      <c r="A54" s="2" t="s">
        <v>4</v>
      </c>
      <c r="B54" s="6">
        <v>28.5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8" spans="1:25" x14ac:dyDescent="0.25">
      <c r="A58" s="1" t="s">
        <v>9</v>
      </c>
    </row>
    <row r="60" spans="1:25" x14ac:dyDescent="0.25">
      <c r="B60" t="s">
        <v>22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W60" t="s">
        <v>0</v>
      </c>
      <c r="X60" t="s">
        <v>0</v>
      </c>
      <c r="Y60" t="s">
        <v>0</v>
      </c>
    </row>
    <row r="61" spans="1:25" x14ac:dyDescent="0.25">
      <c r="A61" s="2" t="s">
        <v>1</v>
      </c>
      <c r="B61" s="3">
        <v>62680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2" t="s">
        <v>2</v>
      </c>
      <c r="B62" s="4">
        <v>14280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2" t="s">
        <v>3</v>
      </c>
      <c r="B63" s="5">
        <f>SUM(B61-B62)</f>
        <v>48400</v>
      </c>
      <c r="C63" s="5">
        <f t="shared" ref="C63" si="100">SUM(C61-C62)</f>
        <v>0</v>
      </c>
      <c r="D63" s="5">
        <f t="shared" ref="D63" si="101">SUM(D61-D62)</f>
        <v>0</v>
      </c>
      <c r="E63" s="5">
        <f t="shared" ref="E63" si="102">SUM(E61-E62)</f>
        <v>0</v>
      </c>
      <c r="F63" s="5">
        <f t="shared" ref="F63" si="103">SUM(F61-F62)</f>
        <v>0</v>
      </c>
      <c r="G63" s="5">
        <f t="shared" ref="G63" si="104">SUM(G61-G62)</f>
        <v>0</v>
      </c>
      <c r="H63" s="5">
        <f t="shared" ref="H63" si="105">SUM(H61-H62)</f>
        <v>0</v>
      </c>
      <c r="I63" s="5">
        <f t="shared" ref="I63" si="106">SUM(I61-I62)</f>
        <v>0</v>
      </c>
      <c r="J63" s="5">
        <f t="shared" ref="J63" si="107">SUM(J61-J62)</f>
        <v>0</v>
      </c>
      <c r="K63" s="5">
        <f t="shared" ref="K63" si="108">SUM(K61-K62)</f>
        <v>0</v>
      </c>
      <c r="L63" s="5">
        <f t="shared" ref="L63" si="109">SUM(L61-L62)</f>
        <v>0</v>
      </c>
      <c r="M63" s="5">
        <f t="shared" ref="M63" si="110">SUM(M61-M62)</f>
        <v>0</v>
      </c>
      <c r="N63" s="5">
        <f t="shared" ref="N63" si="111">SUM(N61-N62)</f>
        <v>0</v>
      </c>
      <c r="O63" s="5">
        <f t="shared" ref="O63" si="112">SUM(O61-O62)</f>
        <v>0</v>
      </c>
      <c r="P63" s="5">
        <f t="shared" ref="P63" si="113">SUM(P61-P62)</f>
        <v>0</v>
      </c>
      <c r="Q63" s="5">
        <f t="shared" ref="Q63" si="114">SUM(Q61-Q62)</f>
        <v>0</v>
      </c>
      <c r="R63" s="5">
        <f t="shared" ref="R63" si="115">SUM(R61-R62)</f>
        <v>0</v>
      </c>
      <c r="S63" s="5">
        <f t="shared" ref="S63" si="116">SUM(S61-S62)</f>
        <v>0</v>
      </c>
      <c r="T63" s="5">
        <f t="shared" ref="T63" si="117">SUM(T61-T62)</f>
        <v>0</v>
      </c>
      <c r="U63" s="5">
        <f t="shared" ref="U63" si="118">SUM(U61-U62)</f>
        <v>0</v>
      </c>
      <c r="V63" s="5">
        <f t="shared" ref="V63" si="119">SUM(V61-V62)</f>
        <v>0</v>
      </c>
      <c r="W63" s="5">
        <f t="shared" ref="W63" si="120">SUM(W61-W62)</f>
        <v>0</v>
      </c>
      <c r="X63" s="5">
        <f t="shared" ref="X63" si="121">SUM(X61-X62)</f>
        <v>0</v>
      </c>
      <c r="Y63" s="5">
        <f t="shared" ref="Y63" si="122">SUM(Y61-Y62)</f>
        <v>0</v>
      </c>
    </row>
    <row r="65" spans="1:25" x14ac:dyDescent="0.25">
      <c r="A65" s="2" t="s">
        <v>4</v>
      </c>
      <c r="B65" s="6">
        <v>40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9" spans="1:25" x14ac:dyDescent="0.25">
      <c r="A69" s="1" t="s">
        <v>10</v>
      </c>
    </row>
    <row r="71" spans="1:25" x14ac:dyDescent="0.25">
      <c r="B71" t="s">
        <v>22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 t="s">
        <v>0</v>
      </c>
      <c r="U71" t="s">
        <v>0</v>
      </c>
      <c r="V71" t="s">
        <v>0</v>
      </c>
      <c r="W71" t="s">
        <v>0</v>
      </c>
      <c r="X71" t="s">
        <v>0</v>
      </c>
      <c r="Y71" t="s">
        <v>0</v>
      </c>
    </row>
    <row r="72" spans="1:25" x14ac:dyDescent="0.25">
      <c r="A72" s="2" t="s">
        <v>1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2" t="s">
        <v>2</v>
      </c>
      <c r="B73" s="4">
        <v>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2" t="s">
        <v>3</v>
      </c>
      <c r="B74" s="5">
        <f>SUM(B72-B73)</f>
        <v>0</v>
      </c>
      <c r="C74" s="5">
        <f t="shared" ref="C74" si="123">SUM(C72-C73)</f>
        <v>0</v>
      </c>
      <c r="D74" s="5">
        <f t="shared" ref="D74" si="124">SUM(D72-D73)</f>
        <v>0</v>
      </c>
      <c r="E74" s="5">
        <f t="shared" ref="E74" si="125">SUM(E72-E73)</f>
        <v>0</v>
      </c>
      <c r="F74" s="5">
        <f t="shared" ref="F74" si="126">SUM(F72-F73)</f>
        <v>0</v>
      </c>
      <c r="G74" s="5">
        <f t="shared" ref="G74" si="127">SUM(G72-G73)</f>
        <v>0</v>
      </c>
      <c r="H74" s="5">
        <f t="shared" ref="H74" si="128">SUM(H72-H73)</f>
        <v>0</v>
      </c>
      <c r="I74" s="5">
        <f t="shared" ref="I74" si="129">SUM(I72-I73)</f>
        <v>0</v>
      </c>
      <c r="J74" s="5">
        <f t="shared" ref="J74" si="130">SUM(J72-J73)</f>
        <v>0</v>
      </c>
      <c r="K74" s="5">
        <f t="shared" ref="K74" si="131">SUM(K72-K73)</f>
        <v>0</v>
      </c>
      <c r="L74" s="5">
        <f t="shared" ref="L74" si="132">SUM(L72-L73)</f>
        <v>0</v>
      </c>
      <c r="M74" s="5">
        <f t="shared" ref="M74" si="133">SUM(M72-M73)</f>
        <v>0</v>
      </c>
      <c r="N74" s="5">
        <f t="shared" ref="N74" si="134">SUM(N72-N73)</f>
        <v>0</v>
      </c>
      <c r="O74" s="5">
        <f t="shared" ref="O74" si="135">SUM(O72-O73)</f>
        <v>0</v>
      </c>
      <c r="P74" s="5">
        <f t="shared" ref="P74" si="136">SUM(P72-P73)</f>
        <v>0</v>
      </c>
      <c r="Q74" s="5">
        <f t="shared" ref="Q74" si="137">SUM(Q72-Q73)</f>
        <v>0</v>
      </c>
      <c r="R74" s="5">
        <f t="shared" ref="R74" si="138">SUM(R72-R73)</f>
        <v>0</v>
      </c>
      <c r="S74" s="5">
        <f t="shared" ref="S74" si="139">SUM(S72-S73)</f>
        <v>0</v>
      </c>
      <c r="T74" s="5">
        <f t="shared" ref="T74" si="140">SUM(T72-T73)</f>
        <v>0</v>
      </c>
      <c r="U74" s="5">
        <f t="shared" ref="U74" si="141">SUM(U72-U73)</f>
        <v>0</v>
      </c>
      <c r="V74" s="5">
        <f t="shared" ref="V74" si="142">SUM(V72-V73)</f>
        <v>0</v>
      </c>
      <c r="W74" s="5">
        <f t="shared" ref="W74" si="143">SUM(W72-W73)</f>
        <v>0</v>
      </c>
      <c r="X74" s="5">
        <f t="shared" ref="X74" si="144">SUM(X72-X73)</f>
        <v>0</v>
      </c>
      <c r="Y74" s="5">
        <f t="shared" ref="Y74" si="145">SUM(Y72-Y73)</f>
        <v>0</v>
      </c>
    </row>
    <row r="76" spans="1:25" x14ac:dyDescent="0.25">
      <c r="A76" s="2" t="s">
        <v>4</v>
      </c>
      <c r="B76" s="6">
        <v>4.75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80" spans="1:25" x14ac:dyDescent="0.25">
      <c r="A80" s="1" t="s">
        <v>11</v>
      </c>
    </row>
    <row r="82" spans="1:25" x14ac:dyDescent="0.25">
      <c r="B82" t="s">
        <v>22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  <c r="U82" t="s">
        <v>0</v>
      </c>
      <c r="V82" t="s">
        <v>0</v>
      </c>
      <c r="W82" t="s">
        <v>0</v>
      </c>
      <c r="X82" t="s">
        <v>0</v>
      </c>
      <c r="Y82" t="s">
        <v>0</v>
      </c>
    </row>
    <row r="83" spans="1:25" x14ac:dyDescent="0.25">
      <c r="A83" s="2" t="s">
        <v>1</v>
      </c>
      <c r="B83" s="3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2" t="s">
        <v>2</v>
      </c>
      <c r="B84" s="4">
        <v>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2" t="s">
        <v>3</v>
      </c>
      <c r="B85" s="5">
        <f>SUM(B83-B84)</f>
        <v>0</v>
      </c>
      <c r="C85" s="5">
        <f t="shared" ref="C85" si="146">SUM(C83-C84)</f>
        <v>0</v>
      </c>
      <c r="D85" s="5">
        <f t="shared" ref="D85" si="147">SUM(D83-D84)</f>
        <v>0</v>
      </c>
      <c r="E85" s="5">
        <f t="shared" ref="E85" si="148">SUM(E83-E84)</f>
        <v>0</v>
      </c>
      <c r="F85" s="5">
        <f t="shared" ref="F85" si="149">SUM(F83-F84)</f>
        <v>0</v>
      </c>
      <c r="G85" s="5">
        <f t="shared" ref="G85" si="150">SUM(G83-G84)</f>
        <v>0</v>
      </c>
      <c r="H85" s="5">
        <f t="shared" ref="H85" si="151">SUM(H83-H84)</f>
        <v>0</v>
      </c>
      <c r="I85" s="5">
        <f t="shared" ref="I85" si="152">SUM(I83-I84)</f>
        <v>0</v>
      </c>
      <c r="J85" s="5">
        <f t="shared" ref="J85" si="153">SUM(J83-J84)</f>
        <v>0</v>
      </c>
      <c r="K85" s="5">
        <f t="shared" ref="K85" si="154">SUM(K83-K84)</f>
        <v>0</v>
      </c>
      <c r="L85" s="5">
        <f t="shared" ref="L85" si="155">SUM(L83-L84)</f>
        <v>0</v>
      </c>
      <c r="M85" s="5">
        <f t="shared" ref="M85" si="156">SUM(M83-M84)</f>
        <v>0</v>
      </c>
      <c r="N85" s="5">
        <f t="shared" ref="N85" si="157">SUM(N83-N84)</f>
        <v>0</v>
      </c>
      <c r="O85" s="5">
        <f t="shared" ref="O85" si="158">SUM(O83-O84)</f>
        <v>0</v>
      </c>
      <c r="P85" s="5">
        <f t="shared" ref="P85" si="159">SUM(P83-P84)</f>
        <v>0</v>
      </c>
      <c r="Q85" s="5">
        <f t="shared" ref="Q85" si="160">SUM(Q83-Q84)</f>
        <v>0</v>
      </c>
      <c r="R85" s="5">
        <f t="shared" ref="R85" si="161">SUM(R83-R84)</f>
        <v>0</v>
      </c>
      <c r="S85" s="5">
        <f t="shared" ref="S85" si="162">SUM(S83-S84)</f>
        <v>0</v>
      </c>
      <c r="T85" s="5">
        <f t="shared" ref="T85" si="163">SUM(T83-T84)</f>
        <v>0</v>
      </c>
      <c r="U85" s="5">
        <f t="shared" ref="U85" si="164">SUM(U83-U84)</f>
        <v>0</v>
      </c>
      <c r="V85" s="5">
        <f t="shared" ref="V85" si="165">SUM(V83-V84)</f>
        <v>0</v>
      </c>
      <c r="W85" s="5">
        <f t="shared" ref="W85" si="166">SUM(W83-W84)</f>
        <v>0</v>
      </c>
      <c r="X85" s="5">
        <f t="shared" ref="X85" si="167">SUM(X83-X84)</f>
        <v>0</v>
      </c>
      <c r="Y85" s="5">
        <f t="shared" ref="Y85" si="168">SUM(Y83-Y84)</f>
        <v>0</v>
      </c>
    </row>
    <row r="87" spans="1:25" x14ac:dyDescent="0.25">
      <c r="A87" s="2" t="s">
        <v>4</v>
      </c>
      <c r="B87" s="6">
        <v>2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91" spans="1:25" x14ac:dyDescent="0.25">
      <c r="A91" s="1" t="s">
        <v>12</v>
      </c>
    </row>
    <row r="93" spans="1:25" x14ac:dyDescent="0.25">
      <c r="B93" t="s">
        <v>22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  <c r="U93" t="s">
        <v>0</v>
      </c>
      <c r="V93" t="s">
        <v>0</v>
      </c>
      <c r="W93" t="s">
        <v>0</v>
      </c>
      <c r="X93" t="s">
        <v>0</v>
      </c>
      <c r="Y93" t="s">
        <v>0</v>
      </c>
    </row>
    <row r="94" spans="1:25" x14ac:dyDescent="0.25">
      <c r="A94" s="2" t="s">
        <v>1</v>
      </c>
      <c r="B94" s="3">
        <v>16800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2" t="s">
        <v>2</v>
      </c>
      <c r="B95" s="4">
        <v>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2" t="s">
        <v>3</v>
      </c>
      <c r="B96" s="5">
        <f>SUM(B94-B95)</f>
        <v>16800</v>
      </c>
      <c r="C96" s="5">
        <f t="shared" ref="C96" si="169">SUM(C94-C95)</f>
        <v>0</v>
      </c>
      <c r="D96" s="5">
        <f t="shared" ref="D96" si="170">SUM(D94-D95)</f>
        <v>0</v>
      </c>
      <c r="E96" s="5">
        <f t="shared" ref="E96" si="171">SUM(E94-E95)</f>
        <v>0</v>
      </c>
      <c r="F96" s="5">
        <f t="shared" ref="F96" si="172">SUM(F94-F95)</f>
        <v>0</v>
      </c>
      <c r="G96" s="5">
        <f t="shared" ref="G96" si="173">SUM(G94-G95)</f>
        <v>0</v>
      </c>
      <c r="H96" s="5">
        <f t="shared" ref="H96" si="174">SUM(H94-H95)</f>
        <v>0</v>
      </c>
      <c r="I96" s="5">
        <f t="shared" ref="I96" si="175">SUM(I94-I95)</f>
        <v>0</v>
      </c>
      <c r="J96" s="5">
        <f t="shared" ref="J96" si="176">SUM(J94-J95)</f>
        <v>0</v>
      </c>
      <c r="K96" s="5">
        <f t="shared" ref="K96" si="177">SUM(K94-K95)</f>
        <v>0</v>
      </c>
      <c r="L96" s="5">
        <f t="shared" ref="L96" si="178">SUM(L94-L95)</f>
        <v>0</v>
      </c>
      <c r="M96" s="5">
        <f t="shared" ref="M96" si="179">SUM(M94-M95)</f>
        <v>0</v>
      </c>
      <c r="N96" s="5">
        <f t="shared" ref="N96" si="180">SUM(N94-N95)</f>
        <v>0</v>
      </c>
      <c r="O96" s="5">
        <f t="shared" ref="O96" si="181">SUM(O94-O95)</f>
        <v>0</v>
      </c>
      <c r="P96" s="5">
        <f t="shared" ref="P96" si="182">SUM(P94-P95)</f>
        <v>0</v>
      </c>
      <c r="Q96" s="5">
        <f t="shared" ref="Q96" si="183">SUM(Q94-Q95)</f>
        <v>0</v>
      </c>
      <c r="R96" s="5">
        <f t="shared" ref="R96" si="184">SUM(R94-R95)</f>
        <v>0</v>
      </c>
      <c r="S96" s="5">
        <f t="shared" ref="S96" si="185">SUM(S94-S95)</f>
        <v>0</v>
      </c>
      <c r="T96" s="5">
        <f t="shared" ref="T96" si="186">SUM(T94-T95)</f>
        <v>0</v>
      </c>
      <c r="U96" s="5">
        <f t="shared" ref="U96" si="187">SUM(U94-U95)</f>
        <v>0</v>
      </c>
      <c r="V96" s="5">
        <f t="shared" ref="V96" si="188">SUM(V94-V95)</f>
        <v>0</v>
      </c>
      <c r="W96" s="5">
        <f t="shared" ref="W96" si="189">SUM(W94-W95)</f>
        <v>0</v>
      </c>
      <c r="X96" s="5">
        <f t="shared" ref="X96" si="190">SUM(X94-X95)</f>
        <v>0</v>
      </c>
      <c r="Y96" s="5">
        <f t="shared" ref="Y96" si="191">SUM(Y94-Y95)</f>
        <v>0</v>
      </c>
    </row>
    <row r="98" spans="1:25" x14ac:dyDescent="0.25">
      <c r="A98" s="2" t="s">
        <v>4</v>
      </c>
      <c r="B98" s="6">
        <v>37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102" spans="1:25" x14ac:dyDescent="0.25">
      <c r="A102" s="1" t="s">
        <v>13</v>
      </c>
    </row>
    <row r="104" spans="1:25" x14ac:dyDescent="0.25">
      <c r="B104" t="s">
        <v>22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W104" t="s">
        <v>0</v>
      </c>
      <c r="X104" t="s">
        <v>0</v>
      </c>
      <c r="Y104" t="s">
        <v>0</v>
      </c>
    </row>
    <row r="105" spans="1:25" x14ac:dyDescent="0.25">
      <c r="A105" s="2" t="s">
        <v>1</v>
      </c>
      <c r="B105" s="3">
        <v>24200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2" t="s">
        <v>2</v>
      </c>
      <c r="B106" s="4">
        <v>3200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5">
      <c r="A107" s="2" t="s">
        <v>3</v>
      </c>
      <c r="B107" s="5">
        <f>SUM(B105-B106)</f>
        <v>21000</v>
      </c>
      <c r="C107" s="5">
        <f t="shared" ref="C107" si="192">SUM(C105-C106)</f>
        <v>0</v>
      </c>
      <c r="D107" s="5">
        <f t="shared" ref="D107" si="193">SUM(D105-D106)</f>
        <v>0</v>
      </c>
      <c r="E107" s="5">
        <f t="shared" ref="E107" si="194">SUM(E105-E106)</f>
        <v>0</v>
      </c>
      <c r="F107" s="5">
        <f t="shared" ref="F107" si="195">SUM(F105-F106)</f>
        <v>0</v>
      </c>
      <c r="G107" s="5">
        <f t="shared" ref="G107" si="196">SUM(G105-G106)</f>
        <v>0</v>
      </c>
      <c r="H107" s="5">
        <f t="shared" ref="H107" si="197">SUM(H105-H106)</f>
        <v>0</v>
      </c>
      <c r="I107" s="5">
        <f t="shared" ref="I107" si="198">SUM(I105-I106)</f>
        <v>0</v>
      </c>
      <c r="J107" s="5">
        <f t="shared" ref="J107" si="199">SUM(J105-J106)</f>
        <v>0</v>
      </c>
      <c r="K107" s="5">
        <f t="shared" ref="K107" si="200">SUM(K105-K106)</f>
        <v>0</v>
      </c>
      <c r="L107" s="5">
        <f t="shared" ref="L107" si="201">SUM(L105-L106)</f>
        <v>0</v>
      </c>
      <c r="M107" s="5">
        <f t="shared" ref="M107" si="202">SUM(M105-M106)</f>
        <v>0</v>
      </c>
      <c r="N107" s="5">
        <f t="shared" ref="N107" si="203">SUM(N105-N106)</f>
        <v>0</v>
      </c>
      <c r="O107" s="5">
        <f t="shared" ref="O107" si="204">SUM(O105-O106)</f>
        <v>0</v>
      </c>
      <c r="P107" s="5">
        <f t="shared" ref="P107" si="205">SUM(P105-P106)</f>
        <v>0</v>
      </c>
      <c r="Q107" s="5">
        <f t="shared" ref="Q107" si="206">SUM(Q105-Q106)</f>
        <v>0</v>
      </c>
      <c r="R107" s="5">
        <f t="shared" ref="R107" si="207">SUM(R105-R106)</f>
        <v>0</v>
      </c>
      <c r="S107" s="5">
        <f t="shared" ref="S107" si="208">SUM(S105-S106)</f>
        <v>0</v>
      </c>
      <c r="T107" s="5">
        <f t="shared" ref="T107" si="209">SUM(T105-T106)</f>
        <v>0</v>
      </c>
      <c r="U107" s="5">
        <f t="shared" ref="U107" si="210">SUM(U105-U106)</f>
        <v>0</v>
      </c>
      <c r="V107" s="5">
        <f t="shared" ref="V107" si="211">SUM(V105-V106)</f>
        <v>0</v>
      </c>
      <c r="W107" s="5">
        <f t="shared" ref="W107" si="212">SUM(W105-W106)</f>
        <v>0</v>
      </c>
      <c r="X107" s="5">
        <f t="shared" ref="X107" si="213">SUM(X105-X106)</f>
        <v>0</v>
      </c>
      <c r="Y107" s="5">
        <f t="shared" ref="Y107" si="214">SUM(Y105-Y106)</f>
        <v>0</v>
      </c>
    </row>
    <row r="109" spans="1:25" x14ac:dyDescent="0.25">
      <c r="A109" s="2" t="s">
        <v>4</v>
      </c>
      <c r="B109" s="6">
        <v>32.5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3" spans="1:25" x14ac:dyDescent="0.25">
      <c r="A113" s="1" t="s">
        <v>14</v>
      </c>
    </row>
    <row r="115" spans="1:25" x14ac:dyDescent="0.25">
      <c r="B115" t="s">
        <v>22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T115" t="s">
        <v>0</v>
      </c>
      <c r="U115" t="s">
        <v>0</v>
      </c>
      <c r="V115" t="s">
        <v>0</v>
      </c>
      <c r="W115" t="s">
        <v>0</v>
      </c>
      <c r="X115" t="s">
        <v>0</v>
      </c>
      <c r="Y115" t="s">
        <v>0</v>
      </c>
    </row>
    <row r="116" spans="1:25" x14ac:dyDescent="0.25">
      <c r="A116" s="2" t="s">
        <v>1</v>
      </c>
      <c r="B116" s="3">
        <v>20330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2" t="s">
        <v>2</v>
      </c>
      <c r="B117" s="4">
        <v>430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A118" s="2" t="s">
        <v>3</v>
      </c>
      <c r="B118" s="5">
        <f>SUM(B116-B117)</f>
        <v>19900</v>
      </c>
      <c r="C118" s="5">
        <f t="shared" ref="C118" si="215">SUM(C116-C117)</f>
        <v>0</v>
      </c>
      <c r="D118" s="5">
        <f t="shared" ref="D118" si="216">SUM(D116-D117)</f>
        <v>0</v>
      </c>
      <c r="E118" s="5">
        <f t="shared" ref="E118" si="217">SUM(E116-E117)</f>
        <v>0</v>
      </c>
      <c r="F118" s="5">
        <f t="shared" ref="F118" si="218">SUM(F116-F117)</f>
        <v>0</v>
      </c>
      <c r="G118" s="5">
        <f t="shared" ref="G118" si="219">SUM(G116-G117)</f>
        <v>0</v>
      </c>
      <c r="H118" s="5">
        <f t="shared" ref="H118" si="220">SUM(H116-H117)</f>
        <v>0</v>
      </c>
      <c r="I118" s="5">
        <f t="shared" ref="I118" si="221">SUM(I116-I117)</f>
        <v>0</v>
      </c>
      <c r="J118" s="5">
        <f t="shared" ref="J118" si="222">SUM(J116-J117)</f>
        <v>0</v>
      </c>
      <c r="K118" s="5">
        <f t="shared" ref="K118" si="223">SUM(K116-K117)</f>
        <v>0</v>
      </c>
      <c r="L118" s="5">
        <f t="shared" ref="L118" si="224">SUM(L116-L117)</f>
        <v>0</v>
      </c>
      <c r="M118" s="5">
        <f t="shared" ref="M118" si="225">SUM(M116-M117)</f>
        <v>0</v>
      </c>
      <c r="N118" s="5">
        <f t="shared" ref="N118" si="226">SUM(N116-N117)</f>
        <v>0</v>
      </c>
      <c r="O118" s="5">
        <f t="shared" ref="O118" si="227">SUM(O116-O117)</f>
        <v>0</v>
      </c>
      <c r="P118" s="5">
        <f t="shared" ref="P118" si="228">SUM(P116-P117)</f>
        <v>0</v>
      </c>
      <c r="Q118" s="5">
        <f t="shared" ref="Q118" si="229">SUM(Q116-Q117)</f>
        <v>0</v>
      </c>
      <c r="R118" s="5">
        <f t="shared" ref="R118" si="230">SUM(R116-R117)</f>
        <v>0</v>
      </c>
      <c r="S118" s="5">
        <f t="shared" ref="S118" si="231">SUM(S116-S117)</f>
        <v>0</v>
      </c>
      <c r="T118" s="5">
        <f t="shared" ref="T118" si="232">SUM(T116-T117)</f>
        <v>0</v>
      </c>
      <c r="U118" s="5">
        <f t="shared" ref="U118" si="233">SUM(U116-U117)</f>
        <v>0</v>
      </c>
      <c r="V118" s="5">
        <f t="shared" ref="V118" si="234">SUM(V116-V117)</f>
        <v>0</v>
      </c>
      <c r="W118" s="5">
        <f t="shared" ref="W118" si="235">SUM(W116-W117)</f>
        <v>0</v>
      </c>
      <c r="X118" s="5">
        <f t="shared" ref="X118" si="236">SUM(X116-X117)</f>
        <v>0</v>
      </c>
      <c r="Y118" s="5">
        <f t="shared" ref="Y118" si="237">SUM(Y116-Y117)</f>
        <v>0</v>
      </c>
    </row>
    <row r="120" spans="1:25" x14ac:dyDescent="0.25">
      <c r="A120" s="2" t="s">
        <v>4</v>
      </c>
      <c r="B120" s="6">
        <v>30.25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4" spans="1:25" x14ac:dyDescent="0.25">
      <c r="A124" s="1" t="s">
        <v>15</v>
      </c>
    </row>
    <row r="126" spans="1:25" x14ac:dyDescent="0.25">
      <c r="B126" t="s">
        <v>22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t="s">
        <v>0</v>
      </c>
      <c r="U126" t="s">
        <v>0</v>
      </c>
      <c r="V126" t="s">
        <v>0</v>
      </c>
      <c r="W126" t="s">
        <v>0</v>
      </c>
      <c r="X126" t="s">
        <v>0</v>
      </c>
      <c r="Y126" t="s">
        <v>0</v>
      </c>
    </row>
    <row r="127" spans="1:25" x14ac:dyDescent="0.25">
      <c r="A127" s="2" t="s">
        <v>1</v>
      </c>
      <c r="B127" s="3">
        <v>13600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2" t="s">
        <v>2</v>
      </c>
      <c r="B128" s="4">
        <v>8900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5">
      <c r="A129" s="2" t="s">
        <v>3</v>
      </c>
      <c r="B129" s="5">
        <f>SUM(B127-B128)</f>
        <v>4700</v>
      </c>
      <c r="C129" s="5">
        <f t="shared" ref="C129" si="238">SUM(C127-C128)</f>
        <v>0</v>
      </c>
      <c r="D129" s="5">
        <f t="shared" ref="D129" si="239">SUM(D127-D128)</f>
        <v>0</v>
      </c>
      <c r="E129" s="5">
        <f t="shared" ref="E129" si="240">SUM(E127-E128)</f>
        <v>0</v>
      </c>
      <c r="F129" s="5">
        <f t="shared" ref="F129" si="241">SUM(F127-F128)</f>
        <v>0</v>
      </c>
      <c r="G129" s="5">
        <f t="shared" ref="G129" si="242">SUM(G127-G128)</f>
        <v>0</v>
      </c>
      <c r="H129" s="5">
        <f t="shared" ref="H129" si="243">SUM(H127-H128)</f>
        <v>0</v>
      </c>
      <c r="I129" s="5">
        <f t="shared" ref="I129" si="244">SUM(I127-I128)</f>
        <v>0</v>
      </c>
      <c r="J129" s="5">
        <f t="shared" ref="J129" si="245">SUM(J127-J128)</f>
        <v>0</v>
      </c>
      <c r="K129" s="5">
        <f t="shared" ref="K129" si="246">SUM(K127-K128)</f>
        <v>0</v>
      </c>
      <c r="L129" s="5">
        <f t="shared" ref="L129" si="247">SUM(L127-L128)</f>
        <v>0</v>
      </c>
      <c r="M129" s="5">
        <f t="shared" ref="M129" si="248">SUM(M127-M128)</f>
        <v>0</v>
      </c>
      <c r="N129" s="5">
        <f t="shared" ref="N129" si="249">SUM(N127-N128)</f>
        <v>0</v>
      </c>
      <c r="O129" s="5">
        <f t="shared" ref="O129" si="250">SUM(O127-O128)</f>
        <v>0</v>
      </c>
      <c r="P129" s="5">
        <f t="shared" ref="P129" si="251">SUM(P127-P128)</f>
        <v>0</v>
      </c>
      <c r="Q129" s="5">
        <f t="shared" ref="Q129" si="252">SUM(Q127-Q128)</f>
        <v>0</v>
      </c>
      <c r="R129" s="5">
        <f t="shared" ref="R129" si="253">SUM(R127-R128)</f>
        <v>0</v>
      </c>
      <c r="S129" s="5">
        <f t="shared" ref="S129" si="254">SUM(S127-S128)</f>
        <v>0</v>
      </c>
      <c r="T129" s="5">
        <f t="shared" ref="T129" si="255">SUM(T127-T128)</f>
        <v>0</v>
      </c>
      <c r="U129" s="5">
        <f t="shared" ref="U129" si="256">SUM(U127-U128)</f>
        <v>0</v>
      </c>
      <c r="V129" s="5">
        <f t="shared" ref="V129" si="257">SUM(V127-V128)</f>
        <v>0</v>
      </c>
      <c r="W129" s="5">
        <f t="shared" ref="W129" si="258">SUM(W127-W128)</f>
        <v>0</v>
      </c>
      <c r="X129" s="5">
        <f t="shared" ref="X129" si="259">SUM(X127-X128)</f>
        <v>0</v>
      </c>
      <c r="Y129" s="5">
        <f t="shared" ref="Y129" si="260">SUM(Y127-Y128)</f>
        <v>0</v>
      </c>
    </row>
    <row r="131" spans="1:25" x14ac:dyDescent="0.25">
      <c r="A131" s="2" t="s">
        <v>4</v>
      </c>
      <c r="B131" s="6">
        <v>3.75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5" spans="1:25" x14ac:dyDescent="0.25">
      <c r="A135" s="1" t="s">
        <v>16</v>
      </c>
    </row>
    <row r="137" spans="1:25" x14ac:dyDescent="0.25">
      <c r="B137" t="s">
        <v>22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L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T137" t="s">
        <v>0</v>
      </c>
      <c r="U137" t="s">
        <v>0</v>
      </c>
      <c r="V137" t="s">
        <v>0</v>
      </c>
      <c r="W137" t="s">
        <v>0</v>
      </c>
      <c r="X137" t="s">
        <v>0</v>
      </c>
      <c r="Y137" t="s">
        <v>0</v>
      </c>
    </row>
    <row r="138" spans="1:25" x14ac:dyDescent="0.25">
      <c r="A138" s="2" t="s">
        <v>1</v>
      </c>
      <c r="B138" s="3">
        <v>6000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2" t="s">
        <v>2</v>
      </c>
      <c r="B139" s="4">
        <v>1200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5">
      <c r="A140" s="2" t="s">
        <v>3</v>
      </c>
      <c r="B140" s="5">
        <f>SUM(B138-B139)</f>
        <v>4800</v>
      </c>
      <c r="C140" s="5">
        <f t="shared" ref="C140" si="261">SUM(C138-C139)</f>
        <v>0</v>
      </c>
      <c r="D140" s="5">
        <f t="shared" ref="D140" si="262">SUM(D138-D139)</f>
        <v>0</v>
      </c>
      <c r="E140" s="5">
        <f t="shared" ref="E140" si="263">SUM(E138-E139)</f>
        <v>0</v>
      </c>
      <c r="F140" s="5">
        <f t="shared" ref="F140" si="264">SUM(F138-F139)</f>
        <v>0</v>
      </c>
      <c r="G140" s="5">
        <f t="shared" ref="G140" si="265">SUM(G138-G139)</f>
        <v>0</v>
      </c>
      <c r="H140" s="5">
        <f t="shared" ref="H140" si="266">SUM(H138-H139)</f>
        <v>0</v>
      </c>
      <c r="I140" s="5">
        <f t="shared" ref="I140" si="267">SUM(I138-I139)</f>
        <v>0</v>
      </c>
      <c r="J140" s="5">
        <f t="shared" ref="J140" si="268">SUM(J138-J139)</f>
        <v>0</v>
      </c>
      <c r="K140" s="5">
        <f t="shared" ref="K140" si="269">SUM(K138-K139)</f>
        <v>0</v>
      </c>
      <c r="L140" s="5">
        <f t="shared" ref="L140" si="270">SUM(L138-L139)</f>
        <v>0</v>
      </c>
      <c r="M140" s="5">
        <f t="shared" ref="M140" si="271">SUM(M138-M139)</f>
        <v>0</v>
      </c>
      <c r="N140" s="5">
        <f t="shared" ref="N140" si="272">SUM(N138-N139)</f>
        <v>0</v>
      </c>
      <c r="O140" s="5">
        <f t="shared" ref="O140" si="273">SUM(O138-O139)</f>
        <v>0</v>
      </c>
      <c r="P140" s="5">
        <f t="shared" ref="P140" si="274">SUM(P138-P139)</f>
        <v>0</v>
      </c>
      <c r="Q140" s="5">
        <f t="shared" ref="Q140" si="275">SUM(Q138-Q139)</f>
        <v>0</v>
      </c>
      <c r="R140" s="5">
        <f t="shared" ref="R140" si="276">SUM(R138-R139)</f>
        <v>0</v>
      </c>
      <c r="S140" s="5">
        <f t="shared" ref="S140" si="277">SUM(S138-S139)</f>
        <v>0</v>
      </c>
      <c r="T140" s="5">
        <f t="shared" ref="T140" si="278">SUM(T138-T139)</f>
        <v>0</v>
      </c>
      <c r="U140" s="5">
        <f t="shared" ref="U140" si="279">SUM(U138-U139)</f>
        <v>0</v>
      </c>
      <c r="V140" s="5">
        <f t="shared" ref="V140" si="280">SUM(V138-V139)</f>
        <v>0</v>
      </c>
      <c r="W140" s="5">
        <f t="shared" ref="W140" si="281">SUM(W138-W139)</f>
        <v>0</v>
      </c>
      <c r="X140" s="5">
        <f t="shared" ref="X140" si="282">SUM(X138-X139)</f>
        <v>0</v>
      </c>
      <c r="Y140" s="5">
        <f t="shared" ref="Y140" si="283">SUM(Y138-Y139)</f>
        <v>0</v>
      </c>
    </row>
    <row r="142" spans="1:25" x14ac:dyDescent="0.25">
      <c r="A142" s="2" t="s">
        <v>4</v>
      </c>
      <c r="B142" s="6">
        <v>4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6" spans="1:2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x14ac:dyDescent="0.25">
      <c r="A148" s="19" t="s">
        <v>26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x14ac:dyDescent="0.25">
      <c r="A151" s="18"/>
      <c r="B151" s="18" t="s">
        <v>22</v>
      </c>
      <c r="C151" s="18" t="s">
        <v>0</v>
      </c>
      <c r="D151" s="18" t="s">
        <v>0</v>
      </c>
      <c r="E151" s="18" t="s">
        <v>0</v>
      </c>
      <c r="F151" s="18" t="s">
        <v>0</v>
      </c>
      <c r="G151" s="18" t="s">
        <v>0</v>
      </c>
      <c r="H151" s="18" t="s">
        <v>0</v>
      </c>
      <c r="I151" s="18" t="s">
        <v>0</v>
      </c>
      <c r="J151" s="18" t="s">
        <v>0</v>
      </c>
      <c r="K151" s="18" t="s">
        <v>0</v>
      </c>
      <c r="L151" s="18" t="s">
        <v>0</v>
      </c>
      <c r="M151" s="18" t="s">
        <v>0</v>
      </c>
      <c r="N151" s="18" t="s">
        <v>0</v>
      </c>
      <c r="O151" s="18" t="s">
        <v>0</v>
      </c>
      <c r="P151" s="18" t="s">
        <v>0</v>
      </c>
      <c r="Q151" s="18" t="s">
        <v>0</v>
      </c>
      <c r="R151" s="18" t="s">
        <v>0</v>
      </c>
      <c r="S151" s="18" t="s">
        <v>0</v>
      </c>
      <c r="T151" s="18" t="s">
        <v>0</v>
      </c>
      <c r="U151" s="18" t="s">
        <v>0</v>
      </c>
      <c r="V151" s="18" t="s">
        <v>0</v>
      </c>
      <c r="W151" s="18" t="s">
        <v>0</v>
      </c>
      <c r="X151" s="18" t="s">
        <v>0</v>
      </c>
      <c r="Y151" s="18" t="s">
        <v>0</v>
      </c>
    </row>
    <row r="152" spans="1:25" x14ac:dyDescent="0.25">
      <c r="A152" s="20" t="s">
        <v>1</v>
      </c>
      <c r="B152" s="21">
        <f t="shared" ref="B152:Y152" si="284">SUM(B6+B17+B28+B39+B50+B61+B72+B83+B94+B105+B116+B127+B138)</f>
        <v>811875</v>
      </c>
      <c r="C152" s="21">
        <f t="shared" si="284"/>
        <v>0</v>
      </c>
      <c r="D152" s="21">
        <f t="shared" si="284"/>
        <v>0</v>
      </c>
      <c r="E152" s="21">
        <f t="shared" si="284"/>
        <v>0</v>
      </c>
      <c r="F152" s="21">
        <f t="shared" si="284"/>
        <v>0</v>
      </c>
      <c r="G152" s="21">
        <f t="shared" si="284"/>
        <v>0</v>
      </c>
      <c r="H152" s="21">
        <f t="shared" si="284"/>
        <v>0</v>
      </c>
      <c r="I152" s="21">
        <f t="shared" si="284"/>
        <v>0</v>
      </c>
      <c r="J152" s="21">
        <f t="shared" si="284"/>
        <v>0</v>
      </c>
      <c r="K152" s="21">
        <f t="shared" si="284"/>
        <v>0</v>
      </c>
      <c r="L152" s="21">
        <f t="shared" si="284"/>
        <v>0</v>
      </c>
      <c r="M152" s="21">
        <f t="shared" si="284"/>
        <v>0</v>
      </c>
      <c r="N152" s="21">
        <f t="shared" si="284"/>
        <v>0</v>
      </c>
      <c r="O152" s="21">
        <f t="shared" si="284"/>
        <v>0</v>
      </c>
      <c r="P152" s="21">
        <f t="shared" si="284"/>
        <v>0</v>
      </c>
      <c r="Q152" s="21">
        <f t="shared" si="284"/>
        <v>0</v>
      </c>
      <c r="R152" s="21">
        <f t="shared" si="284"/>
        <v>0</v>
      </c>
      <c r="S152" s="21">
        <f t="shared" si="284"/>
        <v>0</v>
      </c>
      <c r="T152" s="21">
        <f t="shared" si="284"/>
        <v>0</v>
      </c>
      <c r="U152" s="21">
        <f t="shared" si="284"/>
        <v>0</v>
      </c>
      <c r="V152" s="21">
        <f t="shared" si="284"/>
        <v>0</v>
      </c>
      <c r="W152" s="21">
        <f t="shared" si="284"/>
        <v>0</v>
      </c>
      <c r="X152" s="21">
        <f t="shared" si="284"/>
        <v>0</v>
      </c>
      <c r="Y152" s="21">
        <f t="shared" si="284"/>
        <v>0</v>
      </c>
    </row>
    <row r="153" spans="1:25" x14ac:dyDescent="0.25">
      <c r="A153" s="20" t="s">
        <v>2</v>
      </c>
      <c r="B153" s="22">
        <f t="shared" ref="B153:Y153" si="285">SUM(B7+B18+B29+B40+B51+B62+B73+B84+B95+B106+B117+B128+B139)</f>
        <v>183800</v>
      </c>
      <c r="C153" s="22">
        <f t="shared" si="285"/>
        <v>0</v>
      </c>
      <c r="D153" s="22">
        <f t="shared" si="285"/>
        <v>0</v>
      </c>
      <c r="E153" s="22">
        <f t="shared" si="285"/>
        <v>0</v>
      </c>
      <c r="F153" s="22">
        <f t="shared" si="285"/>
        <v>0</v>
      </c>
      <c r="G153" s="22">
        <f t="shared" si="285"/>
        <v>0</v>
      </c>
      <c r="H153" s="22">
        <f t="shared" si="285"/>
        <v>0</v>
      </c>
      <c r="I153" s="22">
        <f t="shared" si="285"/>
        <v>0</v>
      </c>
      <c r="J153" s="22">
        <f t="shared" si="285"/>
        <v>0</v>
      </c>
      <c r="K153" s="22">
        <f t="shared" si="285"/>
        <v>0</v>
      </c>
      <c r="L153" s="22">
        <f t="shared" si="285"/>
        <v>0</v>
      </c>
      <c r="M153" s="22">
        <f t="shared" si="285"/>
        <v>0</v>
      </c>
      <c r="N153" s="22">
        <f t="shared" si="285"/>
        <v>0</v>
      </c>
      <c r="O153" s="22">
        <f t="shared" si="285"/>
        <v>0</v>
      </c>
      <c r="P153" s="22">
        <f t="shared" si="285"/>
        <v>0</v>
      </c>
      <c r="Q153" s="22">
        <f t="shared" si="285"/>
        <v>0</v>
      </c>
      <c r="R153" s="22">
        <f t="shared" si="285"/>
        <v>0</v>
      </c>
      <c r="S153" s="22">
        <f t="shared" si="285"/>
        <v>0</v>
      </c>
      <c r="T153" s="22">
        <f t="shared" si="285"/>
        <v>0</v>
      </c>
      <c r="U153" s="22">
        <f t="shared" si="285"/>
        <v>0</v>
      </c>
      <c r="V153" s="22">
        <f t="shared" si="285"/>
        <v>0</v>
      </c>
      <c r="W153" s="22">
        <f t="shared" si="285"/>
        <v>0</v>
      </c>
      <c r="X153" s="22">
        <f t="shared" si="285"/>
        <v>0</v>
      </c>
      <c r="Y153" s="22">
        <f t="shared" si="285"/>
        <v>0</v>
      </c>
    </row>
    <row r="154" spans="1:25" x14ac:dyDescent="0.25">
      <c r="A154" s="20" t="s">
        <v>3</v>
      </c>
      <c r="B154" s="23">
        <f>SUM(B152-B153)</f>
        <v>628075</v>
      </c>
      <c r="C154" s="23">
        <f t="shared" ref="C154:R154" si="286">SUM(C152-C153)</f>
        <v>0</v>
      </c>
      <c r="D154" s="23">
        <f t="shared" si="286"/>
        <v>0</v>
      </c>
      <c r="E154" s="23">
        <f t="shared" si="286"/>
        <v>0</v>
      </c>
      <c r="F154" s="23">
        <f t="shared" si="286"/>
        <v>0</v>
      </c>
      <c r="G154" s="23">
        <f t="shared" si="286"/>
        <v>0</v>
      </c>
      <c r="H154" s="23">
        <f t="shared" si="286"/>
        <v>0</v>
      </c>
      <c r="I154" s="23">
        <f t="shared" si="286"/>
        <v>0</v>
      </c>
      <c r="J154" s="23">
        <f t="shared" si="286"/>
        <v>0</v>
      </c>
      <c r="K154" s="23">
        <f t="shared" si="286"/>
        <v>0</v>
      </c>
      <c r="L154" s="23">
        <f t="shared" si="286"/>
        <v>0</v>
      </c>
      <c r="M154" s="23">
        <f t="shared" si="286"/>
        <v>0</v>
      </c>
      <c r="N154" s="23">
        <f t="shared" si="286"/>
        <v>0</v>
      </c>
      <c r="O154" s="23">
        <f t="shared" si="286"/>
        <v>0</v>
      </c>
      <c r="P154" s="23">
        <f t="shared" si="286"/>
        <v>0</v>
      </c>
      <c r="Q154" s="23">
        <f t="shared" si="286"/>
        <v>0</v>
      </c>
      <c r="R154" s="23">
        <f t="shared" si="286"/>
        <v>0</v>
      </c>
      <c r="S154" s="23">
        <f>SUM(S152-S153)</f>
        <v>0</v>
      </c>
      <c r="T154" s="23">
        <f t="shared" ref="T154" si="287">SUM(T152-T153)</f>
        <v>0</v>
      </c>
      <c r="U154" s="23">
        <f t="shared" ref="U154" si="288">SUM(U152-U153)</f>
        <v>0</v>
      </c>
      <c r="V154" s="23">
        <f t="shared" ref="V154" si="289">SUM(V152-V153)</f>
        <v>0</v>
      </c>
      <c r="W154" s="23">
        <f t="shared" ref="W154" si="290">SUM(W152-W153)</f>
        <v>0</v>
      </c>
      <c r="X154" s="23">
        <f t="shared" ref="X154" si="291">SUM(X152-X153)</f>
        <v>0</v>
      </c>
      <c r="Y154" s="23">
        <f t="shared" ref="Y154" si="292">SUM(Y152-Y153)</f>
        <v>0</v>
      </c>
    </row>
    <row r="155" spans="1:2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x14ac:dyDescent="0.25">
      <c r="A156" s="20" t="s">
        <v>4</v>
      </c>
      <c r="B156" s="24">
        <f t="shared" ref="B156:Y156" si="293">SUM(B10+B21+B32+B43+B54+B65+B76+B87+B98+B109+B120+B131+B142)</f>
        <v>1149.25</v>
      </c>
      <c r="C156" s="24">
        <f t="shared" si="293"/>
        <v>0</v>
      </c>
      <c r="D156" s="24">
        <f t="shared" si="293"/>
        <v>0</v>
      </c>
      <c r="E156" s="24">
        <f t="shared" si="293"/>
        <v>0</v>
      </c>
      <c r="F156" s="24">
        <f t="shared" si="293"/>
        <v>0</v>
      </c>
      <c r="G156" s="24">
        <f t="shared" si="293"/>
        <v>0</v>
      </c>
      <c r="H156" s="24">
        <f t="shared" si="293"/>
        <v>0</v>
      </c>
      <c r="I156" s="24">
        <f t="shared" si="293"/>
        <v>0</v>
      </c>
      <c r="J156" s="24">
        <f t="shared" si="293"/>
        <v>0</v>
      </c>
      <c r="K156" s="24">
        <f t="shared" si="293"/>
        <v>0</v>
      </c>
      <c r="L156" s="24">
        <f t="shared" si="293"/>
        <v>0</v>
      </c>
      <c r="M156" s="24">
        <f t="shared" si="293"/>
        <v>0</v>
      </c>
      <c r="N156" s="24">
        <f t="shared" si="293"/>
        <v>0</v>
      </c>
      <c r="O156" s="24">
        <f t="shared" si="293"/>
        <v>0</v>
      </c>
      <c r="P156" s="24">
        <f t="shared" si="293"/>
        <v>0</v>
      </c>
      <c r="Q156" s="24">
        <f t="shared" si="293"/>
        <v>0</v>
      </c>
      <c r="R156" s="24">
        <f t="shared" si="293"/>
        <v>0</v>
      </c>
      <c r="S156" s="24">
        <f t="shared" si="293"/>
        <v>0</v>
      </c>
      <c r="T156" s="24">
        <f t="shared" si="293"/>
        <v>0</v>
      </c>
      <c r="U156" s="24">
        <f t="shared" si="293"/>
        <v>0</v>
      </c>
      <c r="V156" s="24">
        <f t="shared" si="293"/>
        <v>0</v>
      </c>
      <c r="W156" s="24">
        <f t="shared" si="293"/>
        <v>0</v>
      </c>
      <c r="X156" s="24">
        <f t="shared" si="293"/>
        <v>0</v>
      </c>
      <c r="Y156" s="24">
        <f t="shared" si="293"/>
        <v>0</v>
      </c>
    </row>
    <row r="157" spans="1:2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x14ac:dyDescent="0.25">
      <c r="A158" s="20" t="s">
        <v>17</v>
      </c>
      <c r="B158" s="24">
        <f>SUM(B154/B156)</f>
        <v>546.5085925603654</v>
      </c>
      <c r="C158" s="24" t="e">
        <f t="shared" ref="C158:Y158" si="294">SUM(C154/C156)</f>
        <v>#DIV/0!</v>
      </c>
      <c r="D158" s="24" t="e">
        <f t="shared" si="294"/>
        <v>#DIV/0!</v>
      </c>
      <c r="E158" s="24" t="e">
        <f t="shared" si="294"/>
        <v>#DIV/0!</v>
      </c>
      <c r="F158" s="24" t="e">
        <f t="shared" si="294"/>
        <v>#DIV/0!</v>
      </c>
      <c r="G158" s="24" t="e">
        <f t="shared" si="294"/>
        <v>#DIV/0!</v>
      </c>
      <c r="H158" s="24" t="e">
        <f t="shared" si="294"/>
        <v>#DIV/0!</v>
      </c>
      <c r="I158" s="24" t="e">
        <f t="shared" si="294"/>
        <v>#DIV/0!</v>
      </c>
      <c r="J158" s="24" t="e">
        <f t="shared" si="294"/>
        <v>#DIV/0!</v>
      </c>
      <c r="K158" s="24" t="e">
        <f t="shared" si="294"/>
        <v>#DIV/0!</v>
      </c>
      <c r="L158" s="24" t="e">
        <f t="shared" si="294"/>
        <v>#DIV/0!</v>
      </c>
      <c r="M158" s="24" t="e">
        <f t="shared" si="294"/>
        <v>#DIV/0!</v>
      </c>
      <c r="N158" s="24" t="e">
        <f t="shared" si="294"/>
        <v>#DIV/0!</v>
      </c>
      <c r="O158" s="24" t="e">
        <f t="shared" si="294"/>
        <v>#DIV/0!</v>
      </c>
      <c r="P158" s="24" t="e">
        <f t="shared" si="294"/>
        <v>#DIV/0!</v>
      </c>
      <c r="Q158" s="24" t="e">
        <f t="shared" si="294"/>
        <v>#DIV/0!</v>
      </c>
      <c r="R158" s="24" t="e">
        <f t="shared" si="294"/>
        <v>#DIV/0!</v>
      </c>
      <c r="S158" s="24" t="e">
        <f t="shared" si="294"/>
        <v>#DIV/0!</v>
      </c>
      <c r="T158" s="24" t="e">
        <f t="shared" si="294"/>
        <v>#DIV/0!</v>
      </c>
      <c r="U158" s="24" t="e">
        <f>SUM(U154/U156)</f>
        <v>#DIV/0!</v>
      </c>
      <c r="V158" s="24" t="e">
        <f t="shared" si="294"/>
        <v>#DIV/0!</v>
      </c>
      <c r="W158" s="24" t="e">
        <f t="shared" si="294"/>
        <v>#DIV/0!</v>
      </c>
      <c r="X158" s="24" t="e">
        <f t="shared" si="294"/>
        <v>#DIV/0!</v>
      </c>
      <c r="Y158" s="24" t="e">
        <f t="shared" si="294"/>
        <v>#DIV/0!</v>
      </c>
    </row>
    <row r="159" spans="1:2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</sheetData>
  <phoneticPr fontId="2" type="noConversion"/>
  <pageMargins left="0.7" right="0.7" top="0.75" bottom="0.75" header="0.3" footer="0.3"/>
  <pageSetup paperSize="9" scale="5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A59"/>
  <sheetViews>
    <sheetView tabSelected="1" topLeftCell="B1" workbookViewId="0">
      <selection activeCell="B19" sqref="B19"/>
    </sheetView>
  </sheetViews>
  <sheetFormatPr defaultColWidth="11" defaultRowHeight="15.75" x14ac:dyDescent="0.25"/>
  <cols>
    <col min="1" max="1" width="1.875" customWidth="1"/>
    <col min="2" max="2" width="2.875" customWidth="1"/>
    <col min="3" max="3" width="5.375" customWidth="1"/>
    <col min="4" max="10" width="12.875" customWidth="1"/>
    <col min="11" max="11" width="10.625" customWidth="1"/>
    <col min="12" max="18" width="12.875" customWidth="1"/>
    <col min="19" max="20" width="5.375" customWidth="1"/>
    <col min="26" max="26" width="12.125" bestFit="1" customWidth="1"/>
  </cols>
  <sheetData>
    <row r="2" spans="2:27" ht="26.25" x14ac:dyDescent="0.4">
      <c r="D2" s="13" t="s">
        <v>22</v>
      </c>
    </row>
    <row r="4" spans="2:27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X4" s="8" t="s">
        <v>20</v>
      </c>
      <c r="Y4" s="7"/>
    </row>
    <row r="5" spans="2:27" x14ac:dyDescent="0.25">
      <c r="C5" s="25"/>
      <c r="D5" s="26" t="s">
        <v>29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X5" s="9" t="s">
        <v>21</v>
      </c>
      <c r="Y5" s="10">
        <f>SUM(B9:B20)</f>
        <v>10</v>
      </c>
    </row>
    <row r="6" spans="2:27" x14ac:dyDescent="0.25">
      <c r="C6" s="25"/>
      <c r="D6" s="41" t="s">
        <v>31</v>
      </c>
      <c r="E6" s="41"/>
      <c r="F6" s="41"/>
      <c r="G6" s="41"/>
      <c r="H6" s="25"/>
      <c r="I6" s="25"/>
      <c r="J6" s="25"/>
      <c r="K6" s="25"/>
      <c r="L6" s="41" t="s">
        <v>30</v>
      </c>
      <c r="M6" s="41"/>
      <c r="N6" s="41"/>
      <c r="O6" s="41"/>
      <c r="P6" s="25"/>
      <c r="Q6" s="25"/>
      <c r="R6" s="25"/>
      <c r="S6" s="25"/>
      <c r="X6" s="7" t="s">
        <v>19</v>
      </c>
      <c r="Y6" s="11">
        <f>SUM(E9:E20)/Y5</f>
        <v>533.57499999999993</v>
      </c>
    </row>
    <row r="7" spans="2:27" x14ac:dyDescent="0.25">
      <c r="C7" s="25"/>
      <c r="D7" s="26" t="s">
        <v>18</v>
      </c>
      <c r="E7" s="27" t="s">
        <v>19</v>
      </c>
      <c r="F7" s="27" t="s">
        <v>28</v>
      </c>
      <c r="G7" s="27" t="s">
        <v>23</v>
      </c>
      <c r="H7" s="25"/>
      <c r="I7" s="25"/>
      <c r="J7" s="25"/>
      <c r="K7" s="25"/>
      <c r="L7" s="26" t="s">
        <v>18</v>
      </c>
      <c r="M7" s="27" t="s">
        <v>19</v>
      </c>
      <c r="N7" s="27" t="s">
        <v>28</v>
      </c>
      <c r="O7" s="27" t="s">
        <v>23</v>
      </c>
      <c r="P7" s="25"/>
      <c r="Q7" s="25"/>
      <c r="R7" s="25"/>
      <c r="S7" s="25"/>
      <c r="X7" s="9"/>
      <c r="Y7" s="12"/>
    </row>
    <row r="8" spans="2:27" x14ac:dyDescent="0.25">
      <c r="C8" s="25"/>
      <c r="D8" s="28" t="s">
        <v>27</v>
      </c>
      <c r="E8" s="29">
        <v>529.11</v>
      </c>
      <c r="F8" s="30"/>
      <c r="G8" s="29">
        <v>517.9</v>
      </c>
      <c r="H8" s="25"/>
      <c r="I8" s="25"/>
      <c r="J8" s="25"/>
      <c r="K8" s="25"/>
      <c r="L8" s="28" t="s">
        <v>27</v>
      </c>
      <c r="M8" s="29"/>
      <c r="N8" s="30"/>
      <c r="O8" s="29">
        <v>517.9</v>
      </c>
      <c r="P8" s="25"/>
      <c r="Q8" s="25"/>
      <c r="R8" s="25"/>
      <c r="S8" s="25"/>
      <c r="X8" s="40" t="s">
        <v>32</v>
      </c>
      <c r="Y8" s="11">
        <f>SUMIF(B9:B20,"1",M9:M20)/Y5</f>
        <v>336.69795177450681</v>
      </c>
    </row>
    <row r="9" spans="2:27" x14ac:dyDescent="0.25">
      <c r="B9">
        <v>1</v>
      </c>
      <c r="C9" s="25"/>
      <c r="D9" s="31" t="s">
        <v>5</v>
      </c>
      <c r="E9" s="32">
        <v>528.98</v>
      </c>
      <c r="F9" s="32">
        <f>IF(B9=1,Y6," ")</f>
        <v>533.57499999999993</v>
      </c>
      <c r="G9" s="33">
        <v>517.9</v>
      </c>
      <c r="H9" s="25"/>
      <c r="I9" s="25"/>
      <c r="J9" s="25"/>
      <c r="K9" s="25"/>
      <c r="L9" s="31" t="s">
        <v>5</v>
      </c>
      <c r="M9" s="32">
        <f>IF(B9=1,Z11,#N/A)</f>
        <v>0</v>
      </c>
      <c r="N9" s="32">
        <f>IF(B9=1,Y8,#N/A)</f>
        <v>336.69795177450681</v>
      </c>
      <c r="O9" s="33">
        <v>517.9</v>
      </c>
      <c r="P9" s="25"/>
      <c r="Q9" s="25"/>
      <c r="R9" s="25"/>
      <c r="S9" s="25"/>
      <c r="Y9" s="14"/>
    </row>
    <row r="10" spans="2:27" x14ac:dyDescent="0.25">
      <c r="B10">
        <v>1</v>
      </c>
      <c r="C10" s="25"/>
      <c r="D10" s="37" t="s">
        <v>6</v>
      </c>
      <c r="E10" s="38">
        <v>528.29</v>
      </c>
      <c r="F10" s="38">
        <f>IF(B10=1,Y6," ")</f>
        <v>533.57499999999993</v>
      </c>
      <c r="G10" s="39">
        <v>517.9</v>
      </c>
      <c r="H10" s="25"/>
      <c r="I10" s="25"/>
      <c r="J10" s="25"/>
      <c r="K10" s="25"/>
      <c r="L10" s="37" t="s">
        <v>6</v>
      </c>
      <c r="M10" s="38">
        <f t="shared" ref="M10:M20" si="0">IF(B10=1,Z12,#N/A)</f>
        <v>0</v>
      </c>
      <c r="N10" s="38">
        <f t="shared" ref="N10:N20" si="1">IF(B10=1,Y9,#N/A)</f>
        <v>0</v>
      </c>
      <c r="O10" s="39">
        <v>517.9</v>
      </c>
      <c r="P10" s="25"/>
      <c r="Q10" s="25"/>
      <c r="R10" s="25"/>
      <c r="S10" s="25"/>
      <c r="Y10" s="15"/>
    </row>
    <row r="11" spans="2:27" x14ac:dyDescent="0.25">
      <c r="B11">
        <v>1</v>
      </c>
      <c r="C11" s="25"/>
      <c r="D11" s="34" t="s">
        <v>7</v>
      </c>
      <c r="E11" s="35">
        <v>527.54999999999995</v>
      </c>
      <c r="F11" s="35">
        <f>IF(B11=1,Y6," ")</f>
        <v>533.57499999999993</v>
      </c>
      <c r="G11" s="36">
        <v>517.9</v>
      </c>
      <c r="H11" s="25"/>
      <c r="I11" s="25"/>
      <c r="J11" s="25"/>
      <c r="K11" s="25"/>
      <c r="L11" s="34" t="s">
        <v>7</v>
      </c>
      <c r="M11" s="35">
        <f t="shared" si="0"/>
        <v>307.69230769230768</v>
      </c>
      <c r="N11" s="35">
        <f t="shared" si="1"/>
        <v>0</v>
      </c>
      <c r="O11" s="36">
        <v>517.9</v>
      </c>
      <c r="P11" s="25"/>
      <c r="Q11" s="25"/>
      <c r="R11" s="25"/>
      <c r="S11" s="25"/>
      <c r="X11" s="16" t="s">
        <v>5</v>
      </c>
      <c r="Y11" s="17">
        <f>IF(B9&gt;0,Y6,NA())</f>
        <v>533.57499999999993</v>
      </c>
      <c r="Z11" s="6">
        <f>((STATUS!B19/STATUS!B21))</f>
        <v>0</v>
      </c>
      <c r="AA11" s="14">
        <f>IF(B9&gt;0,Y8,NA())</f>
        <v>336.69795177450681</v>
      </c>
    </row>
    <row r="12" spans="2:27" x14ac:dyDescent="0.25">
      <c r="B12">
        <v>1</v>
      </c>
      <c r="C12" s="25"/>
      <c r="D12" s="37" t="s">
        <v>8</v>
      </c>
      <c r="E12" s="38">
        <v>515.04999999999995</v>
      </c>
      <c r="F12" s="38">
        <f>IF(B12=1,Y6," ")</f>
        <v>533.57499999999993</v>
      </c>
      <c r="G12" s="39">
        <v>517.9</v>
      </c>
      <c r="H12" s="25"/>
      <c r="I12" s="25"/>
      <c r="J12" s="25"/>
      <c r="K12" s="25"/>
      <c r="L12" s="37" t="s">
        <v>8</v>
      </c>
      <c r="M12" s="38">
        <f t="shared" si="0"/>
        <v>91.228070175438603</v>
      </c>
      <c r="N12" s="38">
        <f t="shared" si="1"/>
        <v>533.57499999999993</v>
      </c>
      <c r="O12" s="39">
        <v>517.9</v>
      </c>
      <c r="P12" s="25"/>
      <c r="Q12" s="25"/>
      <c r="R12" s="25"/>
      <c r="S12" s="25"/>
      <c r="X12" s="16" t="s">
        <v>6</v>
      </c>
      <c r="Y12" s="17">
        <f>IF(B10&gt;0,Y6,NA())</f>
        <v>533.57499999999993</v>
      </c>
      <c r="Z12" s="6">
        <f>((STATUS!B30/STATUS!B32))</f>
        <v>0</v>
      </c>
      <c r="AA12" s="14">
        <f>IF(B10&gt;0,Y8,NA())</f>
        <v>336.69795177450681</v>
      </c>
    </row>
    <row r="13" spans="2:27" x14ac:dyDescent="0.25">
      <c r="B13">
        <v>1</v>
      </c>
      <c r="C13" s="25"/>
      <c r="D13" s="34" t="s">
        <v>9</v>
      </c>
      <c r="E13" s="35">
        <v>541.91</v>
      </c>
      <c r="F13" s="35">
        <f>IF(B13=1,Y6," ")</f>
        <v>533.57499999999993</v>
      </c>
      <c r="G13" s="36">
        <v>517.9</v>
      </c>
      <c r="H13" s="25"/>
      <c r="I13" s="25"/>
      <c r="J13" s="25"/>
      <c r="K13" s="25"/>
      <c r="L13" s="34" t="s">
        <v>9</v>
      </c>
      <c r="M13" s="35">
        <f t="shared" si="0"/>
        <v>1210</v>
      </c>
      <c r="N13" s="35">
        <f t="shared" si="1"/>
        <v>533.57499999999993</v>
      </c>
      <c r="O13" s="36">
        <v>517.9</v>
      </c>
      <c r="P13" s="25"/>
      <c r="Q13" s="25"/>
      <c r="R13" s="25"/>
      <c r="S13" s="25"/>
      <c r="X13" s="16" t="s">
        <v>7</v>
      </c>
      <c r="Y13" s="17">
        <f>IF(B11&gt;0,Y6,NA())</f>
        <v>533.57499999999993</v>
      </c>
      <c r="Z13" s="6">
        <f>((STATUS!B41/STATUS!B43))</f>
        <v>307.69230769230768</v>
      </c>
      <c r="AA13" s="14">
        <f>IF(B11&gt;0,Y8,NA())</f>
        <v>336.69795177450681</v>
      </c>
    </row>
    <row r="14" spans="2:27" x14ac:dyDescent="0.25">
      <c r="B14">
        <v>1</v>
      </c>
      <c r="C14" s="25"/>
      <c r="D14" s="37" t="s">
        <v>10</v>
      </c>
      <c r="E14" s="38">
        <v>539.42999999999995</v>
      </c>
      <c r="F14" s="38">
        <f>IF(B14=1,Y6," ")</f>
        <v>533.57499999999993</v>
      </c>
      <c r="G14" s="39">
        <v>517.9</v>
      </c>
      <c r="H14" s="25"/>
      <c r="I14" s="25"/>
      <c r="J14" s="25"/>
      <c r="K14" s="25"/>
      <c r="L14" s="37" t="s">
        <v>10</v>
      </c>
      <c r="M14" s="38">
        <f t="shared" si="0"/>
        <v>0</v>
      </c>
      <c r="N14" s="38">
        <f t="shared" si="1"/>
        <v>533.57499999999993</v>
      </c>
      <c r="O14" s="39">
        <v>517.9</v>
      </c>
      <c r="P14" s="25"/>
      <c r="Q14" s="25"/>
      <c r="R14" s="25"/>
      <c r="S14" s="25"/>
      <c r="X14" s="16" t="s">
        <v>8</v>
      </c>
      <c r="Y14" s="17">
        <f>IF(B12&gt;0,Y6,NA())</f>
        <v>533.57499999999993</v>
      </c>
      <c r="Z14" s="6">
        <f>((STATUS!B52/STATUS!B54))</f>
        <v>91.228070175438603</v>
      </c>
      <c r="AA14" s="14">
        <f>IF(B12&gt;0,Y8,NA())</f>
        <v>336.69795177450681</v>
      </c>
    </row>
    <row r="15" spans="2:27" x14ac:dyDescent="0.25">
      <c r="B15">
        <v>1</v>
      </c>
      <c r="C15" s="25"/>
      <c r="D15" s="34" t="s">
        <v>11</v>
      </c>
      <c r="E15" s="35">
        <v>538.4</v>
      </c>
      <c r="F15" s="35">
        <f>IF(B15=1,Y6," ")</f>
        <v>533.57499999999993</v>
      </c>
      <c r="G15" s="36">
        <v>517.9</v>
      </c>
      <c r="H15" s="25"/>
      <c r="I15" s="25"/>
      <c r="J15" s="25"/>
      <c r="K15" s="25"/>
      <c r="L15" s="34" t="s">
        <v>11</v>
      </c>
      <c r="M15" s="35">
        <f t="shared" si="0"/>
        <v>0</v>
      </c>
      <c r="N15" s="35">
        <f t="shared" si="1"/>
        <v>533.57499999999993</v>
      </c>
      <c r="O15" s="36">
        <v>517.9</v>
      </c>
      <c r="P15" s="25"/>
      <c r="Q15" s="25"/>
      <c r="R15" s="25"/>
      <c r="S15" s="25"/>
      <c r="X15" s="16" t="s">
        <v>9</v>
      </c>
      <c r="Y15" s="17">
        <f>IF(B13&gt;0,Y6,NA())</f>
        <v>533.57499999999993</v>
      </c>
      <c r="Z15" s="6">
        <f>((STATUS!B63/STATUS!B65))</f>
        <v>1210</v>
      </c>
      <c r="AA15" s="14">
        <f>IF(B13&gt;0,Y8,NA())</f>
        <v>336.69795177450681</v>
      </c>
    </row>
    <row r="16" spans="2:27" x14ac:dyDescent="0.25">
      <c r="B16">
        <v>1</v>
      </c>
      <c r="C16" s="25"/>
      <c r="D16" s="37" t="s">
        <v>12</v>
      </c>
      <c r="E16" s="38">
        <v>535.5</v>
      </c>
      <c r="F16" s="38">
        <f>IF(B16=1,Y6," ")</f>
        <v>533.57499999999993</v>
      </c>
      <c r="G16" s="39">
        <v>517.9</v>
      </c>
      <c r="H16" s="25"/>
      <c r="I16" s="25"/>
      <c r="J16" s="25"/>
      <c r="K16" s="25"/>
      <c r="L16" s="37" t="s">
        <v>12</v>
      </c>
      <c r="M16" s="38">
        <f t="shared" si="0"/>
        <v>454.05405405405406</v>
      </c>
      <c r="N16" s="38">
        <f t="shared" si="1"/>
        <v>533.57499999999993</v>
      </c>
      <c r="O16" s="39">
        <v>517.9</v>
      </c>
      <c r="P16" s="25"/>
      <c r="Q16" s="25"/>
      <c r="R16" s="25"/>
      <c r="S16" s="25"/>
      <c r="X16" s="16" t="s">
        <v>10</v>
      </c>
      <c r="Y16" s="17">
        <f>IF(B14&gt;0,Y6,NA())</f>
        <v>533.57499999999993</v>
      </c>
      <c r="Z16" s="6">
        <f>((STATUS!B74/STATUS!B76))</f>
        <v>0</v>
      </c>
      <c r="AA16" s="14">
        <f>IF(B14&gt;0,Y8,NA())</f>
        <v>336.69795177450681</v>
      </c>
    </row>
    <row r="17" spans="2:27" x14ac:dyDescent="0.25">
      <c r="B17">
        <v>1</v>
      </c>
      <c r="C17" s="25"/>
      <c r="D17" s="34" t="s">
        <v>13</v>
      </c>
      <c r="E17" s="35">
        <v>538.74</v>
      </c>
      <c r="F17" s="35">
        <f>IF(B17=1,Y6," ")</f>
        <v>533.57499999999993</v>
      </c>
      <c r="G17" s="36">
        <v>517.9</v>
      </c>
      <c r="H17" s="25"/>
      <c r="I17" s="25"/>
      <c r="J17" s="25"/>
      <c r="K17" s="25"/>
      <c r="L17" s="34" t="s">
        <v>13</v>
      </c>
      <c r="M17" s="35">
        <f t="shared" si="0"/>
        <v>646.15384615384619</v>
      </c>
      <c r="N17" s="35">
        <f t="shared" si="1"/>
        <v>533.57499999999993</v>
      </c>
      <c r="O17" s="36">
        <v>517.9</v>
      </c>
      <c r="P17" s="25"/>
      <c r="Q17" s="25"/>
      <c r="R17" s="25"/>
      <c r="S17" s="25"/>
      <c r="X17" s="16" t="s">
        <v>11</v>
      </c>
      <c r="Y17" s="17">
        <f>IF(B15&gt;0,Y6,NA())</f>
        <v>533.57499999999993</v>
      </c>
      <c r="Z17" s="6">
        <f>((STATUS!B85/STATUS!B87))</f>
        <v>0</v>
      </c>
      <c r="AA17" s="14">
        <f>IF(B15&gt;0,Y8,NA())</f>
        <v>336.69795177450681</v>
      </c>
    </row>
    <row r="18" spans="2:27" x14ac:dyDescent="0.25">
      <c r="B18">
        <v>1</v>
      </c>
      <c r="C18" s="25"/>
      <c r="D18" s="37" t="s">
        <v>14</v>
      </c>
      <c r="E18" s="38">
        <v>541.9</v>
      </c>
      <c r="F18" s="38">
        <f>IF(B18=1,Y6," ")</f>
        <v>533.57499999999993</v>
      </c>
      <c r="G18" s="39">
        <v>517.9</v>
      </c>
      <c r="H18" s="25"/>
      <c r="I18" s="25"/>
      <c r="J18" s="25"/>
      <c r="K18" s="25"/>
      <c r="L18" s="37" t="s">
        <v>14</v>
      </c>
      <c r="M18" s="38">
        <f t="shared" si="0"/>
        <v>657.85123966942149</v>
      </c>
      <c r="N18" s="38">
        <f t="shared" si="1"/>
        <v>533.57499999999993</v>
      </c>
      <c r="O18" s="39">
        <v>517.9</v>
      </c>
      <c r="P18" s="25"/>
      <c r="Q18" s="25"/>
      <c r="R18" s="25"/>
      <c r="S18" s="25"/>
      <c r="X18" s="16" t="s">
        <v>12</v>
      </c>
      <c r="Y18" s="17">
        <f>IF(B16&gt;0,Y6,NA())</f>
        <v>533.57499999999993</v>
      </c>
      <c r="Z18" s="6">
        <f>((STATUS!B96/STATUS!B98))</f>
        <v>454.05405405405406</v>
      </c>
      <c r="AA18" s="14">
        <f>IF(B16&gt;0,Y8,NA())</f>
        <v>336.69795177450681</v>
      </c>
    </row>
    <row r="19" spans="2:27" x14ac:dyDescent="0.25">
      <c r="C19" s="25"/>
      <c r="D19" s="34" t="s">
        <v>15</v>
      </c>
      <c r="E19" s="35"/>
      <c r="F19" s="35" t="str">
        <f>IF(B19=1,Y6," ")</f>
        <v xml:space="preserve"> </v>
      </c>
      <c r="G19" s="36">
        <v>517.9</v>
      </c>
      <c r="H19" s="25"/>
      <c r="I19" s="25"/>
      <c r="J19" s="25"/>
      <c r="K19" s="25"/>
      <c r="L19" s="34" t="s">
        <v>15</v>
      </c>
      <c r="M19" s="35" t="e">
        <f t="shared" si="0"/>
        <v>#N/A</v>
      </c>
      <c r="N19" s="35" t="e">
        <f t="shared" si="1"/>
        <v>#N/A</v>
      </c>
      <c r="O19" s="36">
        <v>517.9</v>
      </c>
      <c r="P19" s="25"/>
      <c r="Q19" s="25"/>
      <c r="R19" s="25"/>
      <c r="S19" s="25"/>
      <c r="X19" s="16" t="s">
        <v>13</v>
      </c>
      <c r="Y19" s="17">
        <f>IF(B17&gt;0,Y6,NA())</f>
        <v>533.57499999999993</v>
      </c>
      <c r="Z19" s="6">
        <f>((STATUS!B107/STATUS!B109))</f>
        <v>646.15384615384619</v>
      </c>
      <c r="AA19" s="14">
        <f>IF(B17&gt;0,Y8,NA())</f>
        <v>336.69795177450681</v>
      </c>
    </row>
    <row r="20" spans="2:27" x14ac:dyDescent="0.25">
      <c r="C20" s="25"/>
      <c r="D20" s="37" t="s">
        <v>16</v>
      </c>
      <c r="E20" s="38"/>
      <c r="F20" s="38" t="str">
        <f>IF(B20=1,Y6," ")</f>
        <v xml:space="preserve"> </v>
      </c>
      <c r="G20" s="39">
        <v>517.9</v>
      </c>
      <c r="H20" s="25"/>
      <c r="I20" s="25"/>
      <c r="J20" s="25"/>
      <c r="K20" s="25"/>
      <c r="L20" s="37" t="s">
        <v>16</v>
      </c>
      <c r="M20" s="38" t="e">
        <f t="shared" si="0"/>
        <v>#N/A</v>
      </c>
      <c r="N20" s="38" t="e">
        <f t="shared" si="1"/>
        <v>#N/A</v>
      </c>
      <c r="O20" s="39">
        <v>517.9</v>
      </c>
      <c r="P20" s="25"/>
      <c r="Q20" s="25"/>
      <c r="R20" s="25"/>
      <c r="S20" s="25"/>
      <c r="X20" s="16" t="s">
        <v>14</v>
      </c>
      <c r="Y20" s="17">
        <f>IF(B18&gt;0,Y6,NA())</f>
        <v>533.57499999999993</v>
      </c>
      <c r="Z20" s="6">
        <f>((STATUS!B118/STATUS!B120))</f>
        <v>657.85123966942149</v>
      </c>
      <c r="AA20" s="14">
        <f>IF(B18&gt;0,Y8,NA())</f>
        <v>336.69795177450681</v>
      </c>
    </row>
    <row r="21" spans="2:27" x14ac:dyDescent="0.2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X21" s="16" t="s">
        <v>15</v>
      </c>
      <c r="Y21" s="17" t="e">
        <f>IF(B19&gt;0,Y6,NA())</f>
        <v>#N/A</v>
      </c>
      <c r="Z21" s="6">
        <f>((STATUS!B129/STATUS!B131))</f>
        <v>1253.3333333333333</v>
      </c>
      <c r="AA21" s="14" t="e">
        <f>IF(B19&gt;0,Y8,NA())</f>
        <v>#N/A</v>
      </c>
    </row>
    <row r="22" spans="2:27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X22" s="16" t="s">
        <v>16</v>
      </c>
      <c r="Y22" s="17" t="e">
        <f>IF(B20&gt;0,Y6,NA())</f>
        <v>#N/A</v>
      </c>
      <c r="Z22" s="6">
        <f>((STATUS!B140/STATUS!B142))</f>
        <v>1200</v>
      </c>
      <c r="AA22" s="14" t="e">
        <f>IF(B20&gt;0,Y8,NA())</f>
        <v>#N/A</v>
      </c>
    </row>
    <row r="23" spans="2:27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27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27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27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27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27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27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27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27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27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3:19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3:19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3:19" x14ac:dyDescent="0.2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3:19" x14ac:dyDescent="0.2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3:19" x14ac:dyDescent="0.2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3:19" x14ac:dyDescent="0.2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3:19" x14ac:dyDescent="0.2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3:19" x14ac:dyDescent="0.25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3:19" x14ac:dyDescent="0.2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3:19" x14ac:dyDescent="0.2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3:19" x14ac:dyDescent="0.2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3:19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3:19" x14ac:dyDescent="0.2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3:19" x14ac:dyDescent="0.2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3:19" x14ac:dyDescent="0.2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3:19" x14ac:dyDescent="0.2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3:19" x14ac:dyDescent="0.2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3:19" x14ac:dyDescent="0.2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3:19" x14ac:dyDescent="0.2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3:19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3:19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3:19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3:19" x14ac:dyDescent="0.2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3:19" x14ac:dyDescent="0.2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3:19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3:19" x14ac:dyDescent="0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3:19" x14ac:dyDescent="0.2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mergeCells count="2">
    <mergeCell ref="L6:O6"/>
    <mergeCell ref="D6:G6"/>
  </mergeCells>
  <conditionalFormatting sqref="M9:N20">
    <cfRule type="expression" dxfId="0" priority="1">
      <formula>ISNA($M9)</formula>
    </cfRule>
  </conditionalFormatting>
  <pageMargins left="0.7" right="0.7" top="0.75" bottom="0.75" header="0.3" footer="0.3"/>
  <pageSetup paperSize="9" scale="55" orientation="landscape" r:id="rId1"/>
  <ignoredErrors>
    <ignoredError sqref="M19:N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STATUS</vt:lpstr>
      <vt:lpstr>AMG</vt:lpstr>
      <vt:lpstr>AMG!Print_Area</vt:lpstr>
      <vt:lpstr>STATUS!Print_Area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Hansen, Ulrik Skovgaard</cp:lastModifiedBy>
  <cp:lastPrinted>2020-01-03T13:37:45Z</cp:lastPrinted>
  <dcterms:created xsi:type="dcterms:W3CDTF">2015-12-23T14:58:27Z</dcterms:created>
  <dcterms:modified xsi:type="dcterms:W3CDTF">2020-01-08T10:43:33Z</dcterms:modified>
</cp:coreProperties>
</file>