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7hold" sheetId="1" r:id="rId1"/>
    <sheet name="scorekort" sheetId="2" r:id="rId2"/>
  </sheets>
  <definedNames>
    <definedName name="_xlnm.Print_Area" localSheetId="0">'7hold'!$A$1:$BD$41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1" l="1"/>
  <c r="O40" i="1"/>
  <c r="BD10" i="1"/>
  <c r="BD11" i="1"/>
  <c r="BD12" i="1"/>
  <c r="BD13" i="1"/>
  <c r="BD14" i="1"/>
  <c r="BD15" i="1"/>
  <c r="BD9" i="1"/>
  <c r="BF14" i="1"/>
  <c r="CD10" i="1" l="1"/>
  <c r="CD11" i="1"/>
  <c r="CD12" i="1"/>
  <c r="CD13" i="1"/>
  <c r="CD14" i="1"/>
  <c r="CB15" i="1"/>
  <c r="CB9" i="1"/>
  <c r="BO13" i="1"/>
  <c r="BQ13" i="1"/>
  <c r="BT12" i="1"/>
  <c r="BR12" i="1"/>
  <c r="BX10" i="1"/>
  <c r="BK15" i="1"/>
  <c r="BI15" i="1"/>
  <c r="BU11" i="1"/>
  <c r="BW11" i="1"/>
  <c r="BN14" i="1"/>
  <c r="BL14" i="1"/>
  <c r="BR15" i="1"/>
  <c r="BT15" i="1"/>
  <c r="CD15" i="1" s="1"/>
  <c r="BZ13" i="1"/>
  <c r="BO14" i="1"/>
  <c r="BW12" i="1"/>
  <c r="BU12" i="1"/>
  <c r="BN9" i="1"/>
  <c r="BL9" i="1"/>
  <c r="BH11" i="1"/>
  <c r="BF11" i="1"/>
  <c r="BK13" i="1"/>
  <c r="BI13" i="1"/>
  <c r="BT10" i="1"/>
  <c r="BR10" i="1"/>
  <c r="BU15" i="1"/>
  <c r="BW15" i="1"/>
  <c r="BZ14" i="1"/>
  <c r="BX14" i="1"/>
  <c r="BK12" i="1"/>
  <c r="BH12" i="1"/>
  <c r="BF12" i="1"/>
  <c r="BQ9" i="1"/>
  <c r="BO9" i="1"/>
  <c r="BU10" i="1"/>
  <c r="BW10" i="1"/>
  <c r="BK14" i="1"/>
  <c r="BI14" i="1"/>
  <c r="BX11" i="1"/>
  <c r="CA11" i="1" s="1"/>
  <c r="BZ11" i="1"/>
  <c r="BL15" i="1"/>
  <c r="BT9" i="1"/>
  <c r="BR9" i="1"/>
  <c r="BH13" i="1"/>
  <c r="BF13" i="1"/>
  <c r="BI11" i="1"/>
  <c r="BN10" i="1"/>
  <c r="BL10" i="1"/>
  <c r="BQ15" i="1"/>
  <c r="BO15" i="1"/>
  <c r="BX12" i="1"/>
  <c r="BH14" i="1"/>
  <c r="BW9" i="1"/>
  <c r="BU9" i="1"/>
  <c r="BN13" i="1"/>
  <c r="BL13" i="1"/>
  <c r="CA13" i="1" s="1"/>
  <c r="BR11" i="1"/>
  <c r="BI12" i="1"/>
  <c r="BQ10" i="1"/>
  <c r="BO10" i="1"/>
  <c r="BX9" i="1"/>
  <c r="BH15" i="1"/>
  <c r="BF15" i="1"/>
  <c r="BR14" i="1"/>
  <c r="CA14" i="1" s="1"/>
  <c r="BT14" i="1"/>
  <c r="BU13" i="1"/>
  <c r="BL12" i="1"/>
  <c r="CA12" i="1" s="1"/>
  <c r="BN12" i="1"/>
  <c r="BO11" i="1"/>
  <c r="BH10" i="1"/>
  <c r="BK9" i="1"/>
  <c r="CA9" i="1" s="1"/>
  <c r="BI9" i="1"/>
  <c r="BX8" i="1"/>
  <c r="BU8" i="1"/>
  <c r="BR8" i="1"/>
  <c r="BO8" i="1"/>
  <c r="BL8" i="1"/>
  <c r="BI8" i="1"/>
  <c r="BF8" i="1"/>
  <c r="BE15" i="1"/>
  <c r="BE14" i="1"/>
  <c r="BE13" i="1"/>
  <c r="BE12" i="1"/>
  <c r="BE11" i="1"/>
  <c r="BE10" i="1"/>
  <c r="BE9" i="1"/>
  <c r="BF10" i="1" l="1"/>
  <c r="CD9" i="1"/>
  <c r="CA15" i="1"/>
  <c r="CB13" i="1"/>
  <c r="CB12" i="1"/>
  <c r="CB11" i="1"/>
  <c r="CB14" i="1"/>
  <c r="H5" i="2"/>
  <c r="F5" i="2"/>
  <c r="E6" i="2" s="1"/>
  <c r="U4" i="2"/>
  <c r="R4" i="2"/>
  <c r="O4" i="2"/>
  <c r="L4" i="2"/>
  <c r="I4" i="2"/>
  <c r="F4" i="2"/>
  <c r="C4" i="2"/>
  <c r="B5" i="2"/>
  <c r="B6" i="2"/>
  <c r="B7" i="2"/>
  <c r="B8" i="2"/>
  <c r="B9" i="2"/>
  <c r="B10" i="2"/>
  <c r="B11" i="2"/>
  <c r="CA10" i="1" l="1"/>
  <c r="CB10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  <c r="AF21" i="1"/>
  <c r="O21" i="1"/>
  <c r="AF20" i="1"/>
  <c r="O20" i="1"/>
  <c r="AF19" i="1"/>
  <c r="O19" i="1"/>
  <c r="AF18" i="1"/>
  <c r="O18" i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D40" i="1" s="1"/>
  <c r="AF17" i="1"/>
  <c r="O17" i="1"/>
  <c r="J17" i="1"/>
  <c r="C6" i="2"/>
  <c r="CE13" i="1" l="1"/>
  <c r="CE9" i="1"/>
  <c r="CB18" i="1"/>
  <c r="CE12" i="1"/>
  <c r="CE14" i="1"/>
  <c r="CE10" i="1"/>
  <c r="CE15" i="1"/>
  <c r="CE11" i="1"/>
</calcChain>
</file>

<file path=xl/sharedStrings.xml><?xml version="1.0" encoding="utf-8"?>
<sst xmlns="http://schemas.openxmlformats.org/spreadsheetml/2006/main" count="185" uniqueCount="36">
  <si>
    <t>U6-Drenge</t>
  </si>
  <si>
    <t>Uhr</t>
  </si>
  <si>
    <t>1x</t>
  </si>
  <si>
    <t>x</t>
  </si>
  <si>
    <t>min</t>
  </si>
  <si>
    <t>Pause:</t>
  </si>
  <si>
    <t>Gruppe A</t>
  </si>
  <si>
    <t>1.</t>
  </si>
  <si>
    <t>2.</t>
  </si>
  <si>
    <t>3.</t>
  </si>
  <si>
    <t>4.</t>
  </si>
  <si>
    <t>5.</t>
  </si>
  <si>
    <t>6.</t>
  </si>
  <si>
    <t>7.</t>
  </si>
  <si>
    <t>Nr.</t>
  </si>
  <si>
    <t>Start</t>
  </si>
  <si>
    <t>Resultat</t>
  </si>
  <si>
    <t>-</t>
  </si>
  <si>
    <t>:</t>
  </si>
  <si>
    <t>Finale</t>
  </si>
  <si>
    <t>1. Gruppe A</t>
  </si>
  <si>
    <t>2. Gruppe A</t>
  </si>
  <si>
    <t>Årgang:</t>
  </si>
  <si>
    <t>Pulje: A</t>
  </si>
  <si>
    <t>Point:</t>
  </si>
  <si>
    <t>Målscore:</t>
  </si>
  <si>
    <t>Placering:</t>
  </si>
  <si>
    <t>Start tid:</t>
  </si>
  <si>
    <t>Spille tid:</t>
  </si>
  <si>
    <t>hik</t>
  </si>
  <si>
    <t>køge</t>
  </si>
  <si>
    <t>klo</t>
  </si>
  <si>
    <t>berga</t>
  </si>
  <si>
    <t>hvis</t>
  </si>
  <si>
    <t xml:space="preserve">når </t>
  </si>
  <si>
    <t>pligt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</si>
</sst>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>
    <font>
      <sz val="11"/>
      <color theme="1"/>
      <name val="Myriad"/>
      <family val="2"/>
    </font>
    <font>
      <b/>
      <sz val="18"/>
      <color theme="1"/>
      <name val="Myriad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Myriad"/>
    </font>
    <font>
      <b/>
      <sz val="11"/>
      <color theme="1"/>
      <name val="Myria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3" fillId="0" borderId="0" xfId="1" applyFont="1"/>
    <xf numFmtId="0" fontId="2" fillId="0" borderId="0" xfId="1" applyAlignment="1">
      <alignment horizontal="right"/>
    </xf>
    <xf numFmtId="0" fontId="2" fillId="0" borderId="0" xfId="1"/>
    <xf numFmtId="0" fontId="4" fillId="0" borderId="7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7" fillId="0" borderId="5" xfId="2" applyFont="1" applyBorder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7" borderId="36" xfId="0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8" fillId="7" borderId="29" xfId="0" applyFont="1" applyFill="1" applyBorder="1"/>
    <xf numFmtId="0" fontId="0" fillId="7" borderId="3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9" fillId="4" borderId="29" xfId="0" applyFont="1" applyFill="1" applyBorder="1"/>
    <xf numFmtId="0" fontId="0" fillId="4" borderId="30" xfId="0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/>
    <xf numFmtId="0" fontId="9" fillId="7" borderId="29" xfId="0" applyFont="1" applyFill="1" applyBorder="1"/>
    <xf numFmtId="0" fontId="9" fillId="7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41" xfId="2" applyFont="1" applyBorder="1" applyAlignment="1">
      <alignment horizontal="center"/>
    </xf>
    <xf numFmtId="0" fontId="7" fillId="0" borderId="42" xfId="2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6" fillId="5" borderId="39" xfId="2" applyFont="1" applyFill="1" applyBorder="1" applyAlignment="1">
      <alignment horizontal="center" vertical="center"/>
    </xf>
    <xf numFmtId="0" fontId="6" fillId="5" borderId="18" xfId="2" applyFont="1" applyFill="1" applyBorder="1" applyAlignment="1">
      <alignment horizontal="center" vertical="center"/>
    </xf>
    <xf numFmtId="0" fontId="6" fillId="5" borderId="16" xfId="2" applyFont="1" applyFill="1" applyBorder="1" applyAlignment="1">
      <alignment horizontal="center" vertical="center"/>
    </xf>
    <xf numFmtId="0" fontId="6" fillId="5" borderId="17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164" fontId="2" fillId="0" borderId="4" xfId="2" applyNumberFormat="1" applyFont="1" applyFill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center" vertical="center"/>
    </xf>
    <xf numFmtId="164" fontId="2" fillId="0" borderId="6" xfId="2" applyNumberFormat="1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20" fontId="2" fillId="0" borderId="12" xfId="1" applyNumberFormat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20" fontId="2" fillId="0" borderId="26" xfId="1" applyNumberFormat="1" applyFont="1" applyFill="1" applyBorder="1" applyAlignment="1">
      <alignment horizontal="center" vertical="center"/>
    </xf>
    <xf numFmtId="20" fontId="2" fillId="0" borderId="2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37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left" vertical="center" shrinkToFit="1"/>
    </xf>
    <xf numFmtId="0" fontId="2" fillId="0" borderId="23" xfId="1" applyFont="1" applyFill="1" applyBorder="1" applyAlignment="1">
      <alignment horizontal="left" vertical="center" shrinkToFit="1"/>
    </xf>
    <xf numFmtId="0" fontId="2" fillId="0" borderId="24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left" vertical="center" shrinkToFit="1"/>
    </xf>
    <xf numFmtId="0" fontId="2" fillId="0" borderId="29" xfId="1" applyFont="1" applyFill="1" applyBorder="1" applyAlignment="1">
      <alignment horizontal="left" vertical="center" shrinkToFit="1"/>
    </xf>
    <xf numFmtId="0" fontId="2" fillId="0" borderId="30" xfId="1" applyFont="1" applyFill="1" applyBorder="1" applyAlignment="1">
      <alignment horizontal="left" vertical="center" shrinkToFit="1"/>
    </xf>
    <xf numFmtId="0" fontId="6" fillId="4" borderId="0" xfId="1" applyFont="1" applyFill="1" applyBorder="1" applyAlignment="1">
      <alignment horizontal="center" vertical="center"/>
    </xf>
    <xf numFmtId="20" fontId="2" fillId="0" borderId="21" xfId="1" applyNumberFormat="1" applyFont="1" applyFill="1" applyBorder="1" applyAlignment="1">
      <alignment horizontal="center" vertical="center"/>
    </xf>
    <xf numFmtId="20" fontId="2" fillId="0" borderId="22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shrinkToFit="1"/>
    </xf>
    <xf numFmtId="0" fontId="3" fillId="0" borderId="13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0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5" fontId="4" fillId="0" borderId="7" xfId="1" applyNumberFormat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40" xfId="2" applyFont="1" applyFill="1" applyBorder="1" applyAlignment="1">
      <alignment horizontal="right" vertical="center"/>
    </xf>
    <xf numFmtId="0" fontId="2" fillId="0" borderId="23" xfId="2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1"/>
  <sheetViews>
    <sheetView tabSelected="1" topLeftCell="A7" zoomScaleNormal="100" workbookViewId="0">
      <selection activeCell="AI44" sqref="AI44"/>
    </sheetView>
  </sheetViews>
  <sheetFormatPr defaultRowHeight="14.25"/>
  <cols>
    <col min="1" max="56" width="1.625" customWidth="1"/>
    <col min="59" max="59" width="1.625" customWidth="1"/>
    <col min="62" max="62" width="1.625" customWidth="1"/>
    <col min="64" max="64" width="9.125" customWidth="1"/>
    <col min="65" max="65" width="1.625" customWidth="1"/>
    <col min="68" max="68" width="1.625" customWidth="1"/>
    <col min="71" max="71" width="1.625" customWidth="1"/>
    <col min="74" max="74" width="1.625" customWidth="1"/>
    <col min="77" max="77" width="1.625" customWidth="1"/>
    <col min="81" max="81" width="1.625" customWidth="1"/>
    <col min="83" max="83" width="10" customWidth="1"/>
  </cols>
  <sheetData>
    <row r="1" spans="1:83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3"/>
    </row>
    <row r="2" spans="1:83" ht="1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6"/>
    </row>
    <row r="4" spans="1:83" ht="15.75">
      <c r="A4" s="1"/>
      <c r="B4" s="1"/>
      <c r="C4" s="1"/>
      <c r="D4" s="1"/>
      <c r="E4" s="1"/>
      <c r="F4" s="1"/>
      <c r="G4" s="2" t="s">
        <v>27</v>
      </c>
      <c r="H4" s="127">
        <v>0.34861111111111115</v>
      </c>
      <c r="I4" s="127"/>
      <c r="J4" s="127"/>
      <c r="K4" s="127"/>
      <c r="L4" s="127"/>
      <c r="M4" s="3" t="s">
        <v>1</v>
      </c>
      <c r="N4" s="1"/>
      <c r="O4" s="1"/>
      <c r="P4" s="1"/>
      <c r="Q4" s="1"/>
      <c r="R4" s="1"/>
      <c r="S4" s="1"/>
      <c r="T4" s="2" t="s">
        <v>28</v>
      </c>
      <c r="U4" s="128">
        <v>1</v>
      </c>
      <c r="V4" s="128" t="s">
        <v>2</v>
      </c>
      <c r="W4" s="4" t="s">
        <v>3</v>
      </c>
      <c r="X4" s="129">
        <v>4.8611111111111112E-3</v>
      </c>
      <c r="Y4" s="129"/>
      <c r="Z4" s="129"/>
      <c r="AA4" s="129"/>
      <c r="AB4" s="129"/>
      <c r="AC4" s="5" t="s">
        <v>4</v>
      </c>
      <c r="AD4" s="1"/>
      <c r="AE4" s="1"/>
      <c r="AF4" s="1"/>
      <c r="AG4" s="1"/>
      <c r="AH4" s="1"/>
      <c r="AI4" s="1"/>
      <c r="AJ4" s="1"/>
      <c r="AK4" s="6" t="s">
        <v>5</v>
      </c>
      <c r="AL4" s="129">
        <v>6.9444444444444447E-4</v>
      </c>
      <c r="AM4" s="129"/>
      <c r="AN4" s="129"/>
      <c r="AO4" s="129"/>
      <c r="AP4" s="129"/>
      <c r="AQ4" s="5" t="s">
        <v>4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83" ht="1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5"/>
    </row>
    <row r="6" spans="1:83" ht="23.25">
      <c r="A6" s="3"/>
      <c r="B6" s="5"/>
      <c r="C6" s="5"/>
      <c r="D6" s="5"/>
      <c r="E6" s="5"/>
      <c r="F6" s="5"/>
      <c r="G6" s="5"/>
      <c r="H6" s="5"/>
      <c r="I6" s="5"/>
      <c r="J6" s="130" t="s">
        <v>6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2"/>
      <c r="AV6" s="133"/>
      <c r="AW6" s="133"/>
      <c r="AX6" s="3"/>
      <c r="AY6" s="3"/>
      <c r="AZ6" s="3"/>
      <c r="BA6" s="3"/>
      <c r="BB6" s="3"/>
      <c r="BC6" s="3"/>
      <c r="BD6" s="5"/>
      <c r="BE6" s="134" t="s">
        <v>22</v>
      </c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6"/>
    </row>
    <row r="7" spans="1:83" ht="23.25">
      <c r="A7" s="3"/>
      <c r="B7" s="5"/>
      <c r="C7" s="5"/>
      <c r="D7" s="5"/>
      <c r="E7" s="5"/>
      <c r="F7" s="5"/>
      <c r="G7" s="5"/>
      <c r="H7" s="5"/>
      <c r="I7" s="5"/>
      <c r="J7" s="117" t="s">
        <v>7</v>
      </c>
      <c r="K7" s="118"/>
      <c r="L7" s="119" t="s">
        <v>29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20"/>
      <c r="AV7" s="110"/>
      <c r="AW7" s="110"/>
      <c r="AX7" s="3"/>
      <c r="AY7" s="3"/>
      <c r="AZ7" s="3"/>
      <c r="BA7" s="3"/>
      <c r="BB7" s="3"/>
      <c r="BC7" s="3"/>
      <c r="BD7" s="5"/>
      <c r="BE7" s="137" t="s">
        <v>23</v>
      </c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/>
    </row>
    <row r="8" spans="1:83" ht="15">
      <c r="A8" s="3"/>
      <c r="B8" s="5"/>
      <c r="C8" s="5"/>
      <c r="D8" s="5"/>
      <c r="E8" s="5"/>
      <c r="F8" s="5"/>
      <c r="G8" s="5"/>
      <c r="H8" s="5"/>
      <c r="I8" s="5"/>
      <c r="J8" s="117" t="s">
        <v>8</v>
      </c>
      <c r="K8" s="118"/>
      <c r="L8" s="119" t="s">
        <v>30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20"/>
      <c r="AV8" s="110"/>
      <c r="AW8" s="110"/>
      <c r="AX8" s="3"/>
      <c r="AY8" s="3"/>
      <c r="AZ8" s="3"/>
      <c r="BA8" s="3"/>
      <c r="BB8" s="3"/>
      <c r="BC8" s="3"/>
      <c r="BD8" s="5"/>
      <c r="BE8" s="20"/>
      <c r="BF8" s="140" t="str">
        <f>L7</f>
        <v>hik</v>
      </c>
      <c r="BG8" s="141"/>
      <c r="BH8" s="142"/>
      <c r="BI8" s="140" t="str">
        <f>L8</f>
        <v>køge</v>
      </c>
      <c r="BJ8" s="141"/>
      <c r="BK8" s="142"/>
      <c r="BL8" s="140" t="str">
        <f>L9</f>
        <v>berga</v>
      </c>
      <c r="BM8" s="141"/>
      <c r="BN8" s="142"/>
      <c r="BO8" s="140" t="str">
        <f>L10</f>
        <v>hvis</v>
      </c>
      <c r="BP8" s="141"/>
      <c r="BQ8" s="142"/>
      <c r="BR8" s="140" t="str">
        <f>L11</f>
        <v xml:space="preserve">når </v>
      </c>
      <c r="BS8" s="141"/>
      <c r="BT8" s="142"/>
      <c r="BU8" s="140" t="str">
        <f>L12</f>
        <v>klo</v>
      </c>
      <c r="BV8" s="141"/>
      <c r="BW8" s="142"/>
      <c r="BX8" s="140" t="str">
        <f>L13</f>
        <v>pligt</v>
      </c>
      <c r="BY8" s="141"/>
      <c r="BZ8" s="142"/>
      <c r="CA8" s="21" t="s">
        <v>24</v>
      </c>
      <c r="CB8" s="143" t="s">
        <v>25</v>
      </c>
      <c r="CC8" s="141"/>
      <c r="CD8" s="141"/>
      <c r="CE8" s="22" t="s">
        <v>26</v>
      </c>
    </row>
    <row r="9" spans="1:83" ht="15">
      <c r="A9" s="3"/>
      <c r="B9" s="5"/>
      <c r="C9" s="5"/>
      <c r="D9" s="5"/>
      <c r="E9" s="5"/>
      <c r="F9" s="5"/>
      <c r="G9" s="5"/>
      <c r="H9" s="5"/>
      <c r="I9" s="5"/>
      <c r="J9" s="117" t="s">
        <v>9</v>
      </c>
      <c r="K9" s="118"/>
      <c r="L9" s="119" t="s">
        <v>32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10"/>
      <c r="AW9" s="110"/>
      <c r="AX9" s="3"/>
      <c r="AY9" s="3"/>
      <c r="AZ9" s="3"/>
      <c r="BA9" s="3"/>
      <c r="BB9" s="3"/>
      <c r="BC9" s="3"/>
      <c r="BD9" s="5">
        <f>CE9</f>
        <v>3</v>
      </c>
      <c r="BE9" s="23" t="str">
        <f t="shared" ref="BE9:BE15" si="0">L7</f>
        <v>hik</v>
      </c>
      <c r="BF9" s="24"/>
      <c r="BG9" s="25"/>
      <c r="BH9" s="26"/>
      <c r="BI9" s="27">
        <f>AW17</f>
        <v>2</v>
      </c>
      <c r="BJ9" s="28" t="s">
        <v>18</v>
      </c>
      <c r="BK9" s="29">
        <f>AZ17</f>
        <v>2</v>
      </c>
      <c r="BL9" s="27">
        <f>BH11</f>
        <v>1</v>
      </c>
      <c r="BM9" s="30" t="s">
        <v>18</v>
      </c>
      <c r="BN9" s="29">
        <f>BF11</f>
        <v>4</v>
      </c>
      <c r="BO9" s="27">
        <f>AW29</f>
        <v>4</v>
      </c>
      <c r="BP9" s="30" t="s">
        <v>18</v>
      </c>
      <c r="BQ9" s="29">
        <f>AZ29</f>
        <v>1</v>
      </c>
      <c r="BR9" s="27">
        <f>BH13</f>
        <v>1</v>
      </c>
      <c r="BS9" s="30" t="s">
        <v>18</v>
      </c>
      <c r="BT9" s="29">
        <f>BF13</f>
        <v>3</v>
      </c>
      <c r="BU9" s="27">
        <f>AW23</f>
        <v>3</v>
      </c>
      <c r="BV9" s="30" t="s">
        <v>18</v>
      </c>
      <c r="BW9" s="29">
        <f>AZ23</f>
        <v>1</v>
      </c>
      <c r="BX9" s="27">
        <f>BH15</f>
        <v>1</v>
      </c>
      <c r="BY9" s="30" t="s">
        <v>18</v>
      </c>
      <c r="BZ9" s="29">
        <v>0</v>
      </c>
      <c r="CA9" s="31">
        <f>IF(BF9=BH9,"1")+IF(BI9&gt;BK9,"3","0")+IF(BI9=BK9,"1")+IF(BL9&gt;BN9,"3","0")+IF(BL9=BN9,"1")+IF(BO9&gt;BQ9,"3","0")+IF(BO9=BQ9,"1")+IF(BR9&gt;BT9,"3","0")+IF(BR9=BT9,"1")+IF(BU9&gt;BW9,"3","0")+IF(BU9=BW9,"1")+IF(BX9&gt;BZ9,"3","0")+IF(BX9=BZ9,"1")</f>
        <v>11</v>
      </c>
      <c r="CB9" s="32">
        <f>BF9+BI9+BL9+BO9+BR9+BU9+BX9</f>
        <v>12</v>
      </c>
      <c r="CC9" s="33" t="s">
        <v>18</v>
      </c>
      <c r="CD9" s="34">
        <f>BH9+BK9+BN9+BQ9+BT9+BW9+BZ9</f>
        <v>11</v>
      </c>
      <c r="CE9" s="35">
        <f>RANK(CA9,$CA$9:$CA$15,0)</f>
        <v>3</v>
      </c>
    </row>
    <row r="10" spans="1:83" ht="15">
      <c r="A10" s="3"/>
      <c r="B10" s="5"/>
      <c r="C10" s="5"/>
      <c r="D10" s="5"/>
      <c r="E10" s="5"/>
      <c r="F10" s="5"/>
      <c r="G10" s="5"/>
      <c r="H10" s="5"/>
      <c r="I10" s="5"/>
      <c r="J10" s="117" t="s">
        <v>10</v>
      </c>
      <c r="K10" s="118"/>
      <c r="L10" s="119" t="s">
        <v>33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20"/>
      <c r="AV10" s="110"/>
      <c r="AW10" s="110"/>
      <c r="AX10" s="3"/>
      <c r="AY10" s="3"/>
      <c r="AZ10" s="3"/>
      <c r="BA10" s="3"/>
      <c r="BB10" s="3"/>
      <c r="BC10" s="3"/>
      <c r="BD10" s="5">
        <f t="shared" ref="BD10:BD15" si="1">CE10</f>
        <v>2</v>
      </c>
      <c r="BE10" s="23" t="str">
        <f t="shared" si="0"/>
        <v>køge</v>
      </c>
      <c r="BF10" s="32">
        <f>BK9</f>
        <v>2</v>
      </c>
      <c r="BG10" s="36" t="s">
        <v>18</v>
      </c>
      <c r="BH10" s="34">
        <f>BI9</f>
        <v>2</v>
      </c>
      <c r="BI10" s="24"/>
      <c r="BJ10" s="37"/>
      <c r="BK10" s="26"/>
      <c r="BL10" s="27">
        <f>AW25</f>
        <v>3</v>
      </c>
      <c r="BM10" s="30" t="s">
        <v>18</v>
      </c>
      <c r="BN10" s="29">
        <f>AZ25</f>
        <v>1</v>
      </c>
      <c r="BO10" s="27">
        <f>AW21</f>
        <v>2</v>
      </c>
      <c r="BP10" s="30" t="s">
        <v>18</v>
      </c>
      <c r="BQ10" s="29">
        <f>AZ21</f>
        <v>1</v>
      </c>
      <c r="BR10" s="27">
        <f>AW31</f>
        <v>4</v>
      </c>
      <c r="BS10" s="30" t="s">
        <v>18</v>
      </c>
      <c r="BT10" s="29">
        <f>AZ31</f>
        <v>1</v>
      </c>
      <c r="BU10" s="27">
        <f>BK14</f>
        <v>1</v>
      </c>
      <c r="BV10" s="30" t="s">
        <v>18</v>
      </c>
      <c r="BW10" s="29">
        <f>BI14</f>
        <v>3</v>
      </c>
      <c r="BX10" s="27">
        <f>BK15</f>
        <v>1</v>
      </c>
      <c r="BY10" s="30" t="s">
        <v>18</v>
      </c>
      <c r="BZ10" s="29">
        <v>0</v>
      </c>
      <c r="CA10" s="31">
        <f>IF(BF10&gt;BH10,"3","0")+IF(BF10=BH10,"1")+IF(BL10&gt;BN10,"3","0")+IF(BL10=BN10,"1")+IF(BO10&gt;BQ10,"3","0")+IF(BO10=BQ10,"1")+IF(BR10&gt;BT10,"3","0")+IF(BR10=BT10,"1")+IF(BU10&gt;BW10,"3","0")+IF(BU10=BW10,"1")+IF(BX10&gt;BZ10,"3","0")+IF(BX10=BZ10,"1")</f>
        <v>13</v>
      </c>
      <c r="CB10" s="32">
        <f t="shared" ref="CB10:CB15" si="2">BF10+BI10+BL10+BO10+BR10+BU10+BX10</f>
        <v>13</v>
      </c>
      <c r="CC10" s="33" t="s">
        <v>18</v>
      </c>
      <c r="CD10" s="34">
        <f t="shared" ref="CD10:CD15" si="3">BH10+BK10+BN10+BQ10+BT10+BW10+BZ10</f>
        <v>8</v>
      </c>
      <c r="CE10" s="35">
        <f t="shared" ref="CE10:CE15" si="4">RANK(CA10,$CA$9:$CA$15,0)</f>
        <v>2</v>
      </c>
    </row>
    <row r="11" spans="1:83" ht="15">
      <c r="A11" s="3"/>
      <c r="B11" s="5"/>
      <c r="C11" s="5"/>
      <c r="D11" s="5"/>
      <c r="E11" s="5"/>
      <c r="F11" s="5"/>
      <c r="G11" s="5"/>
      <c r="H11" s="5"/>
      <c r="I11" s="5"/>
      <c r="J11" s="117" t="s">
        <v>11</v>
      </c>
      <c r="K11" s="118"/>
      <c r="L11" s="119" t="s">
        <v>34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20"/>
      <c r="AV11" s="110"/>
      <c r="AW11" s="110"/>
      <c r="AX11" s="3"/>
      <c r="AY11" s="3"/>
      <c r="AZ11" s="3"/>
      <c r="BA11" s="3"/>
      <c r="BB11" s="3"/>
      <c r="BC11" s="3"/>
      <c r="BD11" s="5">
        <f t="shared" si="1"/>
        <v>6</v>
      </c>
      <c r="BE11" s="23" t="str">
        <f t="shared" si="0"/>
        <v>berga</v>
      </c>
      <c r="BF11" s="32">
        <f>AW32</f>
        <v>4</v>
      </c>
      <c r="BG11" s="36" t="s">
        <v>18</v>
      </c>
      <c r="BH11" s="34">
        <f>AZ32</f>
        <v>1</v>
      </c>
      <c r="BI11" s="32">
        <f>BN10</f>
        <v>1</v>
      </c>
      <c r="BJ11" s="36" t="s">
        <v>18</v>
      </c>
      <c r="BK11" s="34">
        <v>1</v>
      </c>
      <c r="BL11" s="24"/>
      <c r="BM11" s="38"/>
      <c r="BN11" s="26"/>
      <c r="BO11" s="27">
        <f>AW18</f>
        <v>2</v>
      </c>
      <c r="BP11" s="30" t="s">
        <v>18</v>
      </c>
      <c r="BQ11" s="29">
        <v>2</v>
      </c>
      <c r="BR11" s="27">
        <f>AW22</f>
        <v>2</v>
      </c>
      <c r="BS11" s="30" t="s">
        <v>18</v>
      </c>
      <c r="BT11" s="29">
        <v>2</v>
      </c>
      <c r="BU11" s="27">
        <f>BN14</f>
        <v>1</v>
      </c>
      <c r="BV11" s="30" t="s">
        <v>18</v>
      </c>
      <c r="BW11" s="29">
        <f>BL14</f>
        <v>5</v>
      </c>
      <c r="BX11" s="27">
        <f>BN15</f>
        <v>3</v>
      </c>
      <c r="BY11" s="30" t="s">
        <v>18</v>
      </c>
      <c r="BZ11" s="29">
        <f>BL15</f>
        <v>3</v>
      </c>
      <c r="CA11" s="31">
        <f>IF(BF11&gt;BH11,"3","0")+IF(BF11=BH11,"1")+IF(BI11&gt;BK11,"3","0")+IF(BI11=BK11,"1")+IF(BO11&gt;BQ11,"3","0")+IF(BO11=BQ11,"1")+IF(BR11&gt;BT11,"3","0")+IF(BR11=BT11,"1")+IF(BU11&gt;BW11,"3","0")+IF(BU11=BW11,"1")+IF(BX11&gt;BZ11,"3","0")+IF(BX11=BZ11,"1")</f>
        <v>7</v>
      </c>
      <c r="CB11" s="32">
        <f t="shared" si="2"/>
        <v>13</v>
      </c>
      <c r="CC11" s="33" t="s">
        <v>18</v>
      </c>
      <c r="CD11" s="34">
        <f t="shared" si="3"/>
        <v>14</v>
      </c>
      <c r="CE11" s="35">
        <f t="shared" si="4"/>
        <v>6</v>
      </c>
    </row>
    <row r="12" spans="1:83" ht="15">
      <c r="A12" s="3"/>
      <c r="B12" s="5"/>
      <c r="C12" s="5"/>
      <c r="D12" s="5"/>
      <c r="E12" s="5"/>
      <c r="F12" s="5"/>
      <c r="G12" s="5"/>
      <c r="H12" s="5"/>
      <c r="I12" s="5"/>
      <c r="J12" s="117" t="s">
        <v>12</v>
      </c>
      <c r="K12" s="118"/>
      <c r="L12" s="119" t="s">
        <v>31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20"/>
      <c r="AV12" s="110"/>
      <c r="AW12" s="110"/>
      <c r="AX12" s="3"/>
      <c r="AY12" s="3"/>
      <c r="AZ12" s="3"/>
      <c r="BA12" s="3"/>
      <c r="BB12" s="3"/>
      <c r="BC12" s="3"/>
      <c r="BD12" s="5">
        <f t="shared" si="1"/>
        <v>3</v>
      </c>
      <c r="BE12" s="23" t="str">
        <f t="shared" si="0"/>
        <v>hvis</v>
      </c>
      <c r="BF12" s="32">
        <f>BQ9</f>
        <v>1</v>
      </c>
      <c r="BG12" s="36" t="s">
        <v>18</v>
      </c>
      <c r="BH12" s="34">
        <f>B9</f>
        <v>0</v>
      </c>
      <c r="BI12" s="32">
        <f>BQ10</f>
        <v>1</v>
      </c>
      <c r="BJ12" s="36" t="s">
        <v>18</v>
      </c>
      <c r="BK12" s="34">
        <f>BO9</f>
        <v>4</v>
      </c>
      <c r="BL12" s="32">
        <f>BQ11</f>
        <v>2</v>
      </c>
      <c r="BM12" s="33" t="s">
        <v>18</v>
      </c>
      <c r="BN12" s="34">
        <f>BO11</f>
        <v>2</v>
      </c>
      <c r="BO12" s="24"/>
      <c r="BP12" s="38"/>
      <c r="BQ12" s="26"/>
      <c r="BR12" s="27">
        <f>AW37</f>
        <v>5</v>
      </c>
      <c r="BS12" s="30" t="s">
        <v>18</v>
      </c>
      <c r="BT12" s="29">
        <f>AZ37</f>
        <v>1</v>
      </c>
      <c r="BU12" s="39">
        <f>AW33</f>
        <v>4</v>
      </c>
      <c r="BV12" s="40" t="s">
        <v>18</v>
      </c>
      <c r="BW12" s="41">
        <f>AZ33</f>
        <v>1</v>
      </c>
      <c r="BX12" s="27">
        <f>AW24</f>
        <v>3</v>
      </c>
      <c r="BY12" s="30" t="s">
        <v>18</v>
      </c>
      <c r="BZ12" s="29">
        <v>3</v>
      </c>
      <c r="CA12" s="31">
        <f>IF(BF12&gt;BH12,"3","0")+IF(BF12=BH12,"1")+IF(BI12&gt;BK12,"3","0")+IF(BI12=BK12,"1")+IF(BL12&gt;BN12,"3","0")+IF(BL12=BN12,"1")+IF(BR12&gt;BT12,"3","0")+IF(BR12=BT12,"1")+IF(BU12&gt;BW12,"3","0")+IF(BU12=BW12,"1")+IF(BX12&gt;BZ12,"3","0")+IF(BX12=BZ12,"1")</f>
        <v>11</v>
      </c>
      <c r="CB12" s="32">
        <f t="shared" si="2"/>
        <v>16</v>
      </c>
      <c r="CC12" s="33" t="s">
        <v>18</v>
      </c>
      <c r="CD12" s="34">
        <f t="shared" si="3"/>
        <v>11</v>
      </c>
      <c r="CE12" s="35">
        <f t="shared" si="4"/>
        <v>3</v>
      </c>
    </row>
    <row r="13" spans="1:83" ht="15.75" thickBot="1">
      <c r="A13" s="3"/>
      <c r="B13" s="5"/>
      <c r="C13" s="5"/>
      <c r="D13" s="5"/>
      <c r="E13" s="5"/>
      <c r="F13" s="5"/>
      <c r="G13" s="5"/>
      <c r="H13" s="5"/>
      <c r="I13" s="5"/>
      <c r="J13" s="106" t="s">
        <v>13</v>
      </c>
      <c r="K13" s="107"/>
      <c r="L13" s="108" t="s">
        <v>35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9"/>
      <c r="AV13" s="110"/>
      <c r="AW13" s="110"/>
      <c r="AX13" s="3"/>
      <c r="AY13" s="3"/>
      <c r="AZ13" s="3"/>
      <c r="BA13" s="3"/>
      <c r="BB13" s="3"/>
      <c r="BC13" s="3"/>
      <c r="BD13" s="5">
        <f t="shared" si="1"/>
        <v>7</v>
      </c>
      <c r="BE13" s="23" t="str">
        <f t="shared" si="0"/>
        <v xml:space="preserve">når </v>
      </c>
      <c r="BF13" s="32">
        <f>AW26</f>
        <v>3</v>
      </c>
      <c r="BG13" s="36" t="s">
        <v>18</v>
      </c>
      <c r="BH13" s="34">
        <f>AZ26</f>
        <v>1</v>
      </c>
      <c r="BI13" s="32">
        <f>BT10</f>
        <v>1</v>
      </c>
      <c r="BJ13" s="36" t="s">
        <v>18</v>
      </c>
      <c r="BK13" s="34">
        <f>BR10</f>
        <v>4</v>
      </c>
      <c r="BL13" s="32">
        <f>BT11</f>
        <v>2</v>
      </c>
      <c r="BM13" s="33" t="s">
        <v>18</v>
      </c>
      <c r="BN13" s="34">
        <f>BR11</f>
        <v>2</v>
      </c>
      <c r="BO13" s="32">
        <f>BR12</f>
        <v>5</v>
      </c>
      <c r="BP13" s="33" t="s">
        <v>18</v>
      </c>
      <c r="BQ13" s="34">
        <f>BR12</f>
        <v>5</v>
      </c>
      <c r="BR13" s="24"/>
      <c r="BS13" s="38"/>
      <c r="BT13" s="26"/>
      <c r="BU13" s="32">
        <f>AW19</f>
        <v>2</v>
      </c>
      <c r="BV13" s="33" t="s">
        <v>18</v>
      </c>
      <c r="BW13" s="34">
        <v>3</v>
      </c>
      <c r="BX13" s="32">
        <v>1</v>
      </c>
      <c r="BY13" s="33" t="s">
        <v>18</v>
      </c>
      <c r="BZ13" s="34">
        <f>AZ34</f>
        <v>1</v>
      </c>
      <c r="CA13" s="31">
        <f>IF(BF13&gt;BH13,"3","0")+IF(BF13=BH13,"1")+IF(BI13&gt;BK13,"3","0")+IF(BI13=BK13,"1")+IF(BL13&gt;BN13,"3","0")+IF(BL13=BN13,"1")+IF(BO13&gt;BQ13,"3","0")+IF(BO13=BQ13,"1")+IF(BU13&gt;BW13,"3","0")+IF(BU13=BW13,"1")+IF(BX13&gt;BZ13,"3","0")+IF(BX13=BZ13,"1")</f>
        <v>6</v>
      </c>
      <c r="CB13" s="32">
        <f t="shared" si="2"/>
        <v>14</v>
      </c>
      <c r="CC13" s="33" t="s">
        <v>18</v>
      </c>
      <c r="CD13" s="34">
        <f t="shared" si="3"/>
        <v>16</v>
      </c>
      <c r="CE13" s="35">
        <f t="shared" si="4"/>
        <v>7</v>
      </c>
    </row>
    <row r="14" spans="1:8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5">
        <f t="shared" si="1"/>
        <v>1</v>
      </c>
      <c r="BE14" s="23" t="str">
        <f t="shared" si="0"/>
        <v>klo</v>
      </c>
      <c r="BF14" s="32">
        <f>BW9</f>
        <v>1</v>
      </c>
      <c r="BG14" s="36" t="s">
        <v>18</v>
      </c>
      <c r="BH14" s="34">
        <f>BU9</f>
        <v>3</v>
      </c>
      <c r="BI14" s="32">
        <f>AW28</f>
        <v>3</v>
      </c>
      <c r="BJ14" s="36" t="s">
        <v>18</v>
      </c>
      <c r="BK14" s="34">
        <f>AZ28</f>
        <v>1</v>
      </c>
      <c r="BL14" s="32">
        <f>AW35</f>
        <v>5</v>
      </c>
      <c r="BM14" s="33" t="s">
        <v>18</v>
      </c>
      <c r="BN14" s="34">
        <f>AZ35</f>
        <v>1</v>
      </c>
      <c r="BO14" s="32">
        <f>BW12</f>
        <v>1</v>
      </c>
      <c r="BP14" s="33" t="s">
        <v>18</v>
      </c>
      <c r="BQ14" s="34">
        <v>0</v>
      </c>
      <c r="BR14" s="32">
        <f>BW13</f>
        <v>3</v>
      </c>
      <c r="BS14" s="33" t="s">
        <v>18</v>
      </c>
      <c r="BT14" s="34">
        <f>BU13</f>
        <v>2</v>
      </c>
      <c r="BU14" s="24"/>
      <c r="BV14" s="38"/>
      <c r="BW14" s="26"/>
      <c r="BX14" s="32">
        <f>AW30</f>
        <v>4</v>
      </c>
      <c r="BY14" s="33" t="s">
        <v>18</v>
      </c>
      <c r="BZ14" s="34">
        <f>AZ30</f>
        <v>1</v>
      </c>
      <c r="CA14" s="31">
        <f>IF(BF14&gt;BH14,"3","0")+IF(BF14=BH14,"1")+IF(BI14&gt;BK14,"3","0")+IF(BI14=BK14,"1")+IF(BL14&gt;BN14,"3","0")+IF(BL14=BN14,"1")+IF(BO14&gt;BQ14,"3","0")+IF(BO14=BQ14,"1")+IF(BR14&gt;BT14,"3","0")+IF(BR14=BT14,"1")+IF(BX14&gt;BZ14,"3","0")+IF(BX14=BZ14,"1")</f>
        <v>15</v>
      </c>
      <c r="CB14" s="32">
        <f t="shared" si="2"/>
        <v>17</v>
      </c>
      <c r="CC14" s="33" t="s">
        <v>18</v>
      </c>
      <c r="CD14" s="34">
        <f t="shared" si="3"/>
        <v>8</v>
      </c>
      <c r="CE14" s="35">
        <f t="shared" si="4"/>
        <v>1</v>
      </c>
    </row>
    <row r="15" spans="1:83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5">
        <f t="shared" si="1"/>
        <v>5</v>
      </c>
      <c r="BE15" s="23" t="str">
        <f t="shared" si="0"/>
        <v>pligt</v>
      </c>
      <c r="BF15" s="32">
        <f>AW20</f>
        <v>2</v>
      </c>
      <c r="BG15" s="36" t="s">
        <v>18</v>
      </c>
      <c r="BH15" s="34">
        <f>AZ20</f>
        <v>1</v>
      </c>
      <c r="BI15" s="32">
        <f>AW36</f>
        <v>5</v>
      </c>
      <c r="BJ15" s="36" t="s">
        <v>18</v>
      </c>
      <c r="BK15" s="34">
        <f>AZ36</f>
        <v>1</v>
      </c>
      <c r="BL15" s="32">
        <f>AW27</f>
        <v>3</v>
      </c>
      <c r="BM15" s="33" t="s">
        <v>18</v>
      </c>
      <c r="BN15" s="34">
        <v>3</v>
      </c>
      <c r="BO15" s="32">
        <f>BZ12</f>
        <v>3</v>
      </c>
      <c r="BP15" s="33" t="s">
        <v>18</v>
      </c>
      <c r="BQ15" s="34">
        <f>BX12</f>
        <v>3</v>
      </c>
      <c r="BR15" s="32">
        <f>BZ13</f>
        <v>1</v>
      </c>
      <c r="BS15" s="33" t="s">
        <v>18</v>
      </c>
      <c r="BT15" s="34">
        <f>BX13</f>
        <v>1</v>
      </c>
      <c r="BU15" s="32">
        <f>BZ14</f>
        <v>1</v>
      </c>
      <c r="BV15" s="33" t="s">
        <v>18</v>
      </c>
      <c r="BW15" s="34">
        <f>BX14</f>
        <v>4</v>
      </c>
      <c r="BX15" s="24"/>
      <c r="BY15" s="38"/>
      <c r="BZ15" s="26"/>
      <c r="CA15" s="31">
        <f>IF(BF15&gt;BH15,"3","0")+IF(BF15=BH15,"1")+IF(BI15&gt;BK15,"3","0")+IF(BI15=BK15,"1")+IF(BL15&gt;BN15,"3","0")+IF(BL15=BN15,"1")+IF(BO15&gt;BQ15,"3","0")+IF(BO15=BQ15,"1")+IF(BR15&gt;BT15,"3","0")+IF(BR15=BT15,"1")+IF(BU15&gt;BW15,"3","0")+IF(BU15=BW15,"1")</f>
        <v>9</v>
      </c>
      <c r="CB15" s="32">
        <f t="shared" si="2"/>
        <v>15</v>
      </c>
      <c r="CC15" s="33" t="s">
        <v>18</v>
      </c>
      <c r="CD15" s="34">
        <f t="shared" si="3"/>
        <v>13</v>
      </c>
      <c r="CE15" s="35">
        <f t="shared" si="4"/>
        <v>5</v>
      </c>
    </row>
    <row r="16" spans="1:83" ht="15" thickBot="1">
      <c r="A16" s="7"/>
      <c r="B16" s="111" t="s">
        <v>14</v>
      </c>
      <c r="C16" s="112"/>
      <c r="D16" s="113"/>
      <c r="E16" s="114"/>
      <c r="F16" s="115"/>
      <c r="G16" s="113"/>
      <c r="H16" s="114"/>
      <c r="I16" s="115"/>
      <c r="J16" s="113" t="s">
        <v>15</v>
      </c>
      <c r="K16" s="114"/>
      <c r="L16" s="114"/>
      <c r="M16" s="114"/>
      <c r="N16" s="115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5"/>
      <c r="AW16" s="113" t="s">
        <v>16</v>
      </c>
      <c r="AX16" s="114"/>
      <c r="AY16" s="114"/>
      <c r="AZ16" s="114"/>
      <c r="BA16" s="116"/>
      <c r="BB16" s="103"/>
      <c r="BC16" s="103"/>
      <c r="BD16" s="8"/>
    </row>
    <row r="17" spans="1:80">
      <c r="A17" s="8"/>
      <c r="B17" s="87">
        <v>1</v>
      </c>
      <c r="C17" s="88"/>
      <c r="D17" s="88"/>
      <c r="E17" s="88"/>
      <c r="F17" s="88"/>
      <c r="G17" s="88"/>
      <c r="H17" s="88"/>
      <c r="I17" s="88"/>
      <c r="J17" s="104">
        <f>$H$4</f>
        <v>0.34861111111111115</v>
      </c>
      <c r="K17" s="104"/>
      <c r="L17" s="104"/>
      <c r="M17" s="104"/>
      <c r="N17" s="105"/>
      <c r="O17" s="89" t="str">
        <f>L7</f>
        <v>hik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" t="s">
        <v>17</v>
      </c>
      <c r="AF17" s="90" t="str">
        <f>L8</f>
        <v>køge</v>
      </c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92">
        <v>2</v>
      </c>
      <c r="AX17" s="93"/>
      <c r="AY17" s="9" t="s">
        <v>18</v>
      </c>
      <c r="AZ17" s="93">
        <v>2</v>
      </c>
      <c r="BA17" s="94"/>
      <c r="BB17" s="76"/>
      <c r="BC17" s="76"/>
      <c r="BD17" s="8"/>
    </row>
    <row r="18" spans="1:80">
      <c r="A18" s="7"/>
      <c r="B18" s="98">
        <v>2</v>
      </c>
      <c r="C18" s="99"/>
      <c r="D18" s="99"/>
      <c r="E18" s="99"/>
      <c r="F18" s="99"/>
      <c r="G18" s="99"/>
      <c r="H18" s="99"/>
      <c r="I18" s="99"/>
      <c r="J18" s="79">
        <f t="shared" ref="J18:J37" si="5">J17+$U$4*$X$4+$AL$4</f>
        <v>0.35416666666666669</v>
      </c>
      <c r="K18" s="79"/>
      <c r="L18" s="79"/>
      <c r="M18" s="79"/>
      <c r="N18" s="80"/>
      <c r="O18" s="100" t="str">
        <f>L9</f>
        <v>berga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" t="s">
        <v>17</v>
      </c>
      <c r="AF18" s="101" t="str">
        <f>L10</f>
        <v>hvis</v>
      </c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2"/>
      <c r="AW18" s="95">
        <v>2</v>
      </c>
      <c r="AX18" s="96"/>
      <c r="AY18" s="10" t="s">
        <v>18</v>
      </c>
      <c r="AZ18" s="96">
        <v>1</v>
      </c>
      <c r="BA18" s="97"/>
      <c r="BB18" s="76"/>
      <c r="BC18" s="76"/>
      <c r="BD18" s="8"/>
      <c r="CB18">
        <f>LARGE(CA9:CA15,1)</f>
        <v>15</v>
      </c>
    </row>
    <row r="19" spans="1:80" ht="15" thickBot="1">
      <c r="A19" s="7"/>
      <c r="B19" s="67">
        <v>3</v>
      </c>
      <c r="C19" s="68"/>
      <c r="D19" s="68"/>
      <c r="E19" s="68"/>
      <c r="F19" s="68"/>
      <c r="G19" s="68"/>
      <c r="H19" s="68"/>
      <c r="I19" s="68"/>
      <c r="J19" s="69">
        <f t="shared" si="5"/>
        <v>0.35972222222222222</v>
      </c>
      <c r="K19" s="69"/>
      <c r="L19" s="69"/>
      <c r="M19" s="69"/>
      <c r="N19" s="69"/>
      <c r="O19" s="70" t="str">
        <f>L11</f>
        <v xml:space="preserve">når 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11" t="s">
        <v>17</v>
      </c>
      <c r="AF19" s="71" t="str">
        <f>L12</f>
        <v>klo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2"/>
      <c r="AW19" s="73">
        <v>2</v>
      </c>
      <c r="AX19" s="74"/>
      <c r="AY19" s="11" t="s">
        <v>18</v>
      </c>
      <c r="AZ19" s="74">
        <v>1</v>
      </c>
      <c r="BA19" s="75"/>
      <c r="BB19" s="76"/>
      <c r="BC19" s="76"/>
      <c r="BD19" s="8"/>
    </row>
    <row r="20" spans="1:80">
      <c r="A20" s="7"/>
      <c r="B20" s="87">
        <v>4</v>
      </c>
      <c r="C20" s="88"/>
      <c r="D20" s="88"/>
      <c r="E20" s="88"/>
      <c r="F20" s="88"/>
      <c r="G20" s="88"/>
      <c r="H20" s="88"/>
      <c r="I20" s="88"/>
      <c r="J20" s="79">
        <f t="shared" si="5"/>
        <v>0.36527777777777776</v>
      </c>
      <c r="K20" s="79"/>
      <c r="L20" s="79"/>
      <c r="M20" s="79"/>
      <c r="N20" s="80"/>
      <c r="O20" s="89" t="str">
        <f>L13</f>
        <v>pligt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" t="s">
        <v>17</v>
      </c>
      <c r="AF20" s="90" t="str">
        <f>L7</f>
        <v>hik</v>
      </c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1"/>
      <c r="AW20" s="92">
        <v>2</v>
      </c>
      <c r="AX20" s="93"/>
      <c r="AY20" s="9" t="s">
        <v>18</v>
      </c>
      <c r="AZ20" s="93">
        <v>1</v>
      </c>
      <c r="BA20" s="94"/>
      <c r="BB20" s="76"/>
      <c r="BC20" s="76"/>
      <c r="BD20" s="8"/>
    </row>
    <row r="21" spans="1:80">
      <c r="A21" s="7"/>
      <c r="B21" s="77">
        <v>5</v>
      </c>
      <c r="C21" s="78"/>
      <c r="D21" s="78"/>
      <c r="E21" s="78"/>
      <c r="F21" s="78"/>
      <c r="G21" s="78"/>
      <c r="H21" s="78"/>
      <c r="I21" s="78"/>
      <c r="J21" s="79">
        <f t="shared" si="5"/>
        <v>0.37083333333333329</v>
      </c>
      <c r="K21" s="79"/>
      <c r="L21" s="79"/>
      <c r="M21" s="79"/>
      <c r="N21" s="80"/>
      <c r="O21" s="81" t="str">
        <f>L8</f>
        <v>køge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12" t="s">
        <v>17</v>
      </c>
      <c r="AF21" s="82" t="str">
        <f>L10</f>
        <v>hvis</v>
      </c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3"/>
      <c r="AW21" s="84">
        <v>2</v>
      </c>
      <c r="AX21" s="85"/>
      <c r="AY21" s="12" t="s">
        <v>18</v>
      </c>
      <c r="AZ21" s="85">
        <v>1</v>
      </c>
      <c r="BA21" s="86"/>
      <c r="BB21" s="76"/>
      <c r="BC21" s="76"/>
      <c r="BD21" s="8"/>
    </row>
    <row r="22" spans="1:80" ht="15" thickBot="1">
      <c r="A22" s="7"/>
      <c r="B22" s="67">
        <v>6</v>
      </c>
      <c r="C22" s="68"/>
      <c r="D22" s="68"/>
      <c r="E22" s="68"/>
      <c r="F22" s="68"/>
      <c r="G22" s="68"/>
      <c r="H22" s="68"/>
      <c r="I22" s="68"/>
      <c r="J22" s="69">
        <f t="shared" si="5"/>
        <v>0.37638888888888883</v>
      </c>
      <c r="K22" s="69"/>
      <c r="L22" s="69"/>
      <c r="M22" s="69"/>
      <c r="N22" s="69"/>
      <c r="O22" s="70" t="str">
        <f>L9</f>
        <v>berga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1" t="s">
        <v>17</v>
      </c>
      <c r="AF22" s="71" t="str">
        <f>L11</f>
        <v xml:space="preserve">når </v>
      </c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73">
        <v>2</v>
      </c>
      <c r="AX22" s="74"/>
      <c r="AY22" s="11" t="s">
        <v>18</v>
      </c>
      <c r="AZ22" s="74">
        <v>1</v>
      </c>
      <c r="BA22" s="75"/>
      <c r="BB22" s="76"/>
      <c r="BC22" s="76"/>
      <c r="BD22" s="8"/>
    </row>
    <row r="23" spans="1:80">
      <c r="A23" s="7"/>
      <c r="B23" s="87">
        <v>7</v>
      </c>
      <c r="C23" s="88"/>
      <c r="D23" s="88"/>
      <c r="E23" s="88"/>
      <c r="F23" s="88"/>
      <c r="G23" s="88"/>
      <c r="H23" s="88"/>
      <c r="I23" s="88"/>
      <c r="J23" s="79">
        <f t="shared" si="5"/>
        <v>0.38194444444444436</v>
      </c>
      <c r="K23" s="79"/>
      <c r="L23" s="79"/>
      <c r="M23" s="79"/>
      <c r="N23" s="80"/>
      <c r="O23" s="89" t="str">
        <f>L7</f>
        <v>hik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" t="s">
        <v>17</v>
      </c>
      <c r="AF23" s="90" t="str">
        <f>L12</f>
        <v>klo</v>
      </c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1"/>
      <c r="AW23" s="92">
        <v>3</v>
      </c>
      <c r="AX23" s="93"/>
      <c r="AY23" s="9" t="s">
        <v>18</v>
      </c>
      <c r="AZ23" s="93">
        <v>1</v>
      </c>
      <c r="BA23" s="94"/>
      <c r="BB23" s="76"/>
      <c r="BC23" s="76"/>
      <c r="BD23" s="13"/>
    </row>
    <row r="24" spans="1:80">
      <c r="A24" s="7"/>
      <c r="B24" s="77">
        <v>8</v>
      </c>
      <c r="C24" s="78"/>
      <c r="D24" s="78"/>
      <c r="E24" s="78"/>
      <c r="F24" s="78"/>
      <c r="G24" s="78"/>
      <c r="H24" s="78"/>
      <c r="I24" s="78"/>
      <c r="J24" s="79">
        <f t="shared" si="5"/>
        <v>0.3874999999999999</v>
      </c>
      <c r="K24" s="79"/>
      <c r="L24" s="79"/>
      <c r="M24" s="79"/>
      <c r="N24" s="80"/>
      <c r="O24" s="81" t="str">
        <f>L10</f>
        <v>hvis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12" t="s">
        <v>17</v>
      </c>
      <c r="AF24" s="82" t="str">
        <f>L13</f>
        <v>pligt</v>
      </c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3"/>
      <c r="AW24" s="84">
        <v>3</v>
      </c>
      <c r="AX24" s="85"/>
      <c r="AY24" s="12" t="s">
        <v>18</v>
      </c>
      <c r="AZ24" s="85">
        <v>1</v>
      </c>
      <c r="BA24" s="86"/>
      <c r="BB24" s="76"/>
      <c r="BC24" s="76"/>
      <c r="BD24" s="13"/>
    </row>
    <row r="25" spans="1:80" ht="15" thickBot="1">
      <c r="A25" s="7"/>
      <c r="B25" s="67">
        <v>9</v>
      </c>
      <c r="C25" s="68"/>
      <c r="D25" s="68"/>
      <c r="E25" s="68"/>
      <c r="F25" s="68"/>
      <c r="G25" s="68"/>
      <c r="H25" s="68"/>
      <c r="I25" s="68"/>
      <c r="J25" s="69">
        <f t="shared" si="5"/>
        <v>0.39305555555555544</v>
      </c>
      <c r="K25" s="69"/>
      <c r="L25" s="69"/>
      <c r="M25" s="69"/>
      <c r="N25" s="69"/>
      <c r="O25" s="70" t="str">
        <f>L8</f>
        <v>køge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11" t="s">
        <v>17</v>
      </c>
      <c r="AF25" s="71" t="str">
        <f>L9</f>
        <v>berga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3">
        <v>3</v>
      </c>
      <c r="AX25" s="74"/>
      <c r="AY25" s="11" t="s">
        <v>18</v>
      </c>
      <c r="AZ25" s="74">
        <v>1</v>
      </c>
      <c r="BA25" s="75"/>
      <c r="BB25" s="76"/>
      <c r="BC25" s="76"/>
      <c r="BD25" s="13"/>
    </row>
    <row r="26" spans="1:80">
      <c r="A26" s="7"/>
      <c r="B26" s="87">
        <v>10</v>
      </c>
      <c r="C26" s="88"/>
      <c r="D26" s="88"/>
      <c r="E26" s="88"/>
      <c r="F26" s="88"/>
      <c r="G26" s="88"/>
      <c r="H26" s="88"/>
      <c r="I26" s="88"/>
      <c r="J26" s="79">
        <f t="shared" si="5"/>
        <v>0.39861111111111097</v>
      </c>
      <c r="K26" s="79"/>
      <c r="L26" s="79"/>
      <c r="M26" s="79"/>
      <c r="N26" s="80"/>
      <c r="O26" s="89" t="str">
        <f>L11</f>
        <v xml:space="preserve">når 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" t="s">
        <v>17</v>
      </c>
      <c r="AF26" s="90" t="str">
        <f>L7</f>
        <v>hik</v>
      </c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1"/>
      <c r="AW26" s="92">
        <v>3</v>
      </c>
      <c r="AX26" s="93"/>
      <c r="AY26" s="9" t="s">
        <v>18</v>
      </c>
      <c r="AZ26" s="93">
        <v>1</v>
      </c>
      <c r="BA26" s="94"/>
      <c r="BB26" s="76"/>
      <c r="BC26" s="76"/>
      <c r="BD26" s="13"/>
    </row>
    <row r="27" spans="1:80">
      <c r="A27" s="7"/>
      <c r="B27" s="77">
        <v>11</v>
      </c>
      <c r="C27" s="78"/>
      <c r="D27" s="78"/>
      <c r="E27" s="78"/>
      <c r="F27" s="78"/>
      <c r="G27" s="78"/>
      <c r="H27" s="78"/>
      <c r="I27" s="78"/>
      <c r="J27" s="79">
        <f t="shared" si="5"/>
        <v>0.40416666666666651</v>
      </c>
      <c r="K27" s="79"/>
      <c r="L27" s="79"/>
      <c r="M27" s="79"/>
      <c r="N27" s="80"/>
      <c r="O27" s="81" t="str">
        <f>L13</f>
        <v>pligt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12" t="s">
        <v>17</v>
      </c>
      <c r="AF27" s="82" t="str">
        <f>L9</f>
        <v>berga</v>
      </c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3"/>
      <c r="AW27" s="84">
        <v>3</v>
      </c>
      <c r="AX27" s="85"/>
      <c r="AY27" s="12" t="s">
        <v>18</v>
      </c>
      <c r="AZ27" s="85">
        <v>1</v>
      </c>
      <c r="BA27" s="86"/>
      <c r="BB27" s="76"/>
      <c r="BC27" s="76"/>
      <c r="BD27" s="13"/>
    </row>
    <row r="28" spans="1:80" ht="15" thickBot="1">
      <c r="A28" s="7"/>
      <c r="B28" s="67">
        <v>12</v>
      </c>
      <c r="C28" s="68"/>
      <c r="D28" s="68"/>
      <c r="E28" s="68"/>
      <c r="F28" s="68"/>
      <c r="G28" s="68"/>
      <c r="H28" s="68"/>
      <c r="I28" s="68"/>
      <c r="J28" s="69">
        <f t="shared" si="5"/>
        <v>0.40972222222222204</v>
      </c>
      <c r="K28" s="69"/>
      <c r="L28" s="69"/>
      <c r="M28" s="69"/>
      <c r="N28" s="69"/>
      <c r="O28" s="70" t="str">
        <f>L12</f>
        <v>klo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11" t="s">
        <v>17</v>
      </c>
      <c r="AF28" s="71" t="str">
        <f>L8</f>
        <v>køge</v>
      </c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73">
        <v>3</v>
      </c>
      <c r="AX28" s="74"/>
      <c r="AY28" s="11" t="s">
        <v>18</v>
      </c>
      <c r="AZ28" s="74">
        <v>1</v>
      </c>
      <c r="BA28" s="75"/>
      <c r="BB28" s="76"/>
      <c r="BC28" s="76"/>
      <c r="BD28" s="13"/>
    </row>
    <row r="29" spans="1:80">
      <c r="A29" s="7"/>
      <c r="B29" s="87">
        <v>13</v>
      </c>
      <c r="C29" s="88"/>
      <c r="D29" s="88"/>
      <c r="E29" s="88"/>
      <c r="F29" s="88"/>
      <c r="G29" s="88"/>
      <c r="H29" s="88"/>
      <c r="I29" s="88"/>
      <c r="J29" s="79">
        <f t="shared" si="5"/>
        <v>0.41527777777777758</v>
      </c>
      <c r="K29" s="79"/>
      <c r="L29" s="79"/>
      <c r="M29" s="79"/>
      <c r="N29" s="80"/>
      <c r="O29" s="89" t="str">
        <f>L7</f>
        <v>hik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" t="s">
        <v>17</v>
      </c>
      <c r="AF29" s="90" t="str">
        <f>L10</f>
        <v>hvis</v>
      </c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1"/>
      <c r="AW29" s="92">
        <v>4</v>
      </c>
      <c r="AX29" s="93"/>
      <c r="AY29" s="9" t="s">
        <v>18</v>
      </c>
      <c r="AZ29" s="93">
        <v>1</v>
      </c>
      <c r="BA29" s="94"/>
      <c r="BB29" s="76"/>
      <c r="BC29" s="76"/>
      <c r="BD29" s="13"/>
    </row>
    <row r="30" spans="1:80">
      <c r="A30" s="7"/>
      <c r="B30" s="77">
        <v>14</v>
      </c>
      <c r="C30" s="78"/>
      <c r="D30" s="78"/>
      <c r="E30" s="78"/>
      <c r="F30" s="78"/>
      <c r="G30" s="78"/>
      <c r="H30" s="78"/>
      <c r="I30" s="78"/>
      <c r="J30" s="79">
        <f t="shared" si="5"/>
        <v>0.42083333333333311</v>
      </c>
      <c r="K30" s="79"/>
      <c r="L30" s="79"/>
      <c r="M30" s="79"/>
      <c r="N30" s="80"/>
      <c r="O30" s="81" t="str">
        <f>L12</f>
        <v>klo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12" t="s">
        <v>17</v>
      </c>
      <c r="AF30" s="82" t="str">
        <f>L13</f>
        <v>pligt</v>
      </c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84">
        <v>4</v>
      </c>
      <c r="AX30" s="85"/>
      <c r="AY30" s="12" t="s">
        <v>18</v>
      </c>
      <c r="AZ30" s="85">
        <v>1</v>
      </c>
      <c r="BA30" s="86"/>
      <c r="BB30" s="76"/>
      <c r="BC30" s="76"/>
      <c r="BD30" s="13"/>
    </row>
    <row r="31" spans="1:80" ht="15" thickBot="1">
      <c r="A31" s="7"/>
      <c r="B31" s="67">
        <v>15</v>
      </c>
      <c r="C31" s="68"/>
      <c r="D31" s="68"/>
      <c r="E31" s="68"/>
      <c r="F31" s="68"/>
      <c r="G31" s="68"/>
      <c r="H31" s="68"/>
      <c r="I31" s="68"/>
      <c r="J31" s="69">
        <f t="shared" si="5"/>
        <v>0.42638888888888865</v>
      </c>
      <c r="K31" s="69"/>
      <c r="L31" s="69"/>
      <c r="M31" s="69"/>
      <c r="N31" s="69"/>
      <c r="O31" s="70" t="str">
        <f t="shared" ref="O31:O36" si="6">L8</f>
        <v>køge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11" t="s">
        <v>17</v>
      </c>
      <c r="AF31" s="71" t="str">
        <f>L11</f>
        <v xml:space="preserve">når 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  <c r="AW31" s="73">
        <v>4</v>
      </c>
      <c r="AX31" s="74"/>
      <c r="AY31" s="11" t="s">
        <v>18</v>
      </c>
      <c r="AZ31" s="74">
        <v>1</v>
      </c>
      <c r="BA31" s="75"/>
      <c r="BB31" s="76"/>
      <c r="BC31" s="76"/>
      <c r="BD31" s="13"/>
    </row>
    <row r="32" spans="1:80">
      <c r="A32" s="7"/>
      <c r="B32" s="87">
        <v>16</v>
      </c>
      <c r="C32" s="88"/>
      <c r="D32" s="88"/>
      <c r="E32" s="88"/>
      <c r="F32" s="88"/>
      <c r="G32" s="88"/>
      <c r="H32" s="88"/>
      <c r="I32" s="88"/>
      <c r="J32" s="79">
        <f t="shared" si="5"/>
        <v>0.43194444444444419</v>
      </c>
      <c r="K32" s="79"/>
      <c r="L32" s="79"/>
      <c r="M32" s="79"/>
      <c r="N32" s="80"/>
      <c r="O32" s="89" t="str">
        <f t="shared" si="6"/>
        <v>berga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" t="s">
        <v>17</v>
      </c>
      <c r="AF32" s="90" t="str">
        <f>L7</f>
        <v>hik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1"/>
      <c r="AW32" s="92">
        <v>4</v>
      </c>
      <c r="AX32" s="93"/>
      <c r="AY32" s="9" t="s">
        <v>18</v>
      </c>
      <c r="AZ32" s="93">
        <v>1</v>
      </c>
      <c r="BA32" s="94"/>
      <c r="BB32" s="76"/>
      <c r="BC32" s="76"/>
      <c r="BD32" s="13"/>
    </row>
    <row r="33" spans="1:56">
      <c r="A33" s="7"/>
      <c r="B33" s="77">
        <v>17</v>
      </c>
      <c r="C33" s="78"/>
      <c r="D33" s="78"/>
      <c r="E33" s="78"/>
      <c r="F33" s="78"/>
      <c r="G33" s="78"/>
      <c r="H33" s="78"/>
      <c r="I33" s="78"/>
      <c r="J33" s="79">
        <f t="shared" si="5"/>
        <v>0.43749999999999972</v>
      </c>
      <c r="K33" s="79"/>
      <c r="L33" s="79"/>
      <c r="M33" s="79"/>
      <c r="N33" s="80"/>
      <c r="O33" s="81" t="str">
        <f t="shared" si="6"/>
        <v>hvis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12" t="s">
        <v>17</v>
      </c>
      <c r="AF33" s="82" t="str">
        <f>L12</f>
        <v>klo</v>
      </c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3"/>
      <c r="AW33" s="84">
        <v>4</v>
      </c>
      <c r="AX33" s="85"/>
      <c r="AY33" s="12" t="s">
        <v>18</v>
      </c>
      <c r="AZ33" s="85">
        <v>1</v>
      </c>
      <c r="BA33" s="86"/>
      <c r="BB33" s="76"/>
      <c r="BC33" s="76"/>
      <c r="BD33" s="13"/>
    </row>
    <row r="34" spans="1:56" ht="15" thickBot="1">
      <c r="A34" s="7"/>
      <c r="B34" s="67">
        <v>18</v>
      </c>
      <c r="C34" s="68"/>
      <c r="D34" s="68"/>
      <c r="E34" s="68"/>
      <c r="F34" s="68"/>
      <c r="G34" s="68"/>
      <c r="H34" s="68"/>
      <c r="I34" s="68"/>
      <c r="J34" s="69">
        <f t="shared" si="5"/>
        <v>0.44305555555555526</v>
      </c>
      <c r="K34" s="69"/>
      <c r="L34" s="69"/>
      <c r="M34" s="69"/>
      <c r="N34" s="69"/>
      <c r="O34" s="70" t="str">
        <f t="shared" si="6"/>
        <v xml:space="preserve">når 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11" t="s">
        <v>17</v>
      </c>
      <c r="AF34" s="71" t="str">
        <f>L13</f>
        <v>pligt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2"/>
      <c r="AW34" s="73">
        <v>4</v>
      </c>
      <c r="AX34" s="74"/>
      <c r="AY34" s="11" t="s">
        <v>18</v>
      </c>
      <c r="AZ34" s="74">
        <v>1</v>
      </c>
      <c r="BA34" s="75"/>
      <c r="BB34" s="76"/>
      <c r="BC34" s="76"/>
      <c r="BD34" s="13"/>
    </row>
    <row r="35" spans="1:56">
      <c r="A35" s="7"/>
      <c r="B35" s="87">
        <v>19</v>
      </c>
      <c r="C35" s="88"/>
      <c r="D35" s="88"/>
      <c r="E35" s="88"/>
      <c r="F35" s="88"/>
      <c r="G35" s="88"/>
      <c r="H35" s="88"/>
      <c r="I35" s="88"/>
      <c r="J35" s="79">
        <f t="shared" si="5"/>
        <v>0.44861111111111079</v>
      </c>
      <c r="K35" s="79"/>
      <c r="L35" s="79"/>
      <c r="M35" s="79"/>
      <c r="N35" s="80"/>
      <c r="O35" s="89" t="str">
        <f t="shared" si="6"/>
        <v>klo</v>
      </c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" t="s">
        <v>17</v>
      </c>
      <c r="AF35" s="90" t="str">
        <f>L9</f>
        <v>berga</v>
      </c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1"/>
      <c r="AW35" s="92">
        <v>5</v>
      </c>
      <c r="AX35" s="93"/>
      <c r="AY35" s="9" t="s">
        <v>18</v>
      </c>
      <c r="AZ35" s="93">
        <v>1</v>
      </c>
      <c r="BA35" s="94"/>
      <c r="BB35" s="76"/>
      <c r="BC35" s="76"/>
      <c r="BD35" s="13"/>
    </row>
    <row r="36" spans="1:56">
      <c r="A36" s="7"/>
      <c r="B36" s="77">
        <v>20</v>
      </c>
      <c r="C36" s="78"/>
      <c r="D36" s="78"/>
      <c r="E36" s="78"/>
      <c r="F36" s="78"/>
      <c r="G36" s="78"/>
      <c r="H36" s="78"/>
      <c r="I36" s="78"/>
      <c r="J36" s="79">
        <f t="shared" si="5"/>
        <v>0.45416666666666633</v>
      </c>
      <c r="K36" s="79"/>
      <c r="L36" s="79"/>
      <c r="M36" s="79"/>
      <c r="N36" s="80"/>
      <c r="O36" s="81" t="str">
        <f t="shared" si="6"/>
        <v>pligt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12" t="s">
        <v>17</v>
      </c>
      <c r="AF36" s="82" t="str">
        <f>L8</f>
        <v>køge</v>
      </c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3"/>
      <c r="AW36" s="84">
        <v>5</v>
      </c>
      <c r="AX36" s="85"/>
      <c r="AY36" s="12" t="s">
        <v>18</v>
      </c>
      <c r="AZ36" s="85">
        <v>1</v>
      </c>
      <c r="BA36" s="86"/>
      <c r="BB36" s="76"/>
      <c r="BC36" s="76"/>
      <c r="BD36" s="13"/>
    </row>
    <row r="37" spans="1:56" ht="15" thickBot="1">
      <c r="A37" s="7"/>
      <c r="B37" s="67">
        <v>21</v>
      </c>
      <c r="C37" s="68"/>
      <c r="D37" s="68"/>
      <c r="E37" s="68"/>
      <c r="F37" s="68"/>
      <c r="G37" s="68"/>
      <c r="H37" s="68"/>
      <c r="I37" s="68"/>
      <c r="J37" s="69">
        <f t="shared" si="5"/>
        <v>0.45972222222222187</v>
      </c>
      <c r="K37" s="69"/>
      <c r="L37" s="69"/>
      <c r="M37" s="69"/>
      <c r="N37" s="69"/>
      <c r="O37" s="70" t="str">
        <f>L10</f>
        <v>hvis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11" t="s">
        <v>17</v>
      </c>
      <c r="AF37" s="71" t="str">
        <f>L11</f>
        <v xml:space="preserve">når </v>
      </c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2"/>
      <c r="AW37" s="73">
        <v>5</v>
      </c>
      <c r="AX37" s="74"/>
      <c r="AY37" s="11" t="s">
        <v>18</v>
      </c>
      <c r="AZ37" s="74">
        <v>1</v>
      </c>
      <c r="BA37" s="75"/>
      <c r="BB37" s="76"/>
      <c r="BC37" s="76"/>
      <c r="BD37" s="13"/>
    </row>
    <row r="38" spans="1:56" ht="15" customHeight="1" thickBot="1"/>
    <row r="39" spans="1:56" ht="15" thickBot="1">
      <c r="B39" s="49" t="s">
        <v>14</v>
      </c>
      <c r="C39" s="50"/>
      <c r="D39" s="51" t="s">
        <v>15</v>
      </c>
      <c r="E39" s="52"/>
      <c r="F39" s="52"/>
      <c r="G39" s="52"/>
      <c r="H39" s="52"/>
      <c r="I39" s="52"/>
      <c r="J39" s="52"/>
      <c r="K39" s="52"/>
      <c r="L39" s="52"/>
      <c r="M39" s="52"/>
      <c r="N39" s="50"/>
      <c r="O39" s="51" t="s">
        <v>19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0"/>
      <c r="AW39" s="51" t="s">
        <v>16</v>
      </c>
      <c r="AX39" s="52"/>
      <c r="AY39" s="52"/>
      <c r="AZ39" s="52"/>
      <c r="BA39" s="50"/>
    </row>
    <row r="40" spans="1:56">
      <c r="B40" s="53">
        <v>22</v>
      </c>
      <c r="C40" s="54"/>
      <c r="D40" s="57">
        <f>J37+$U$4*$X$4+$AL$4</f>
        <v>0.4652777777777774</v>
      </c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144" t="str">
        <f>VLOOKUP(B17,BD9:BE15,2,0)</f>
        <v>klo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" t="s">
        <v>17</v>
      </c>
      <c r="AF40" s="63" t="str">
        <f>VLOOKUP(B18,BD9:BE15,2,0)</f>
        <v>køge</v>
      </c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4"/>
      <c r="AW40" s="65"/>
      <c r="AX40" s="42"/>
      <c r="AY40" s="42" t="s">
        <v>18</v>
      </c>
      <c r="AZ40" s="42"/>
      <c r="BA40" s="43"/>
    </row>
    <row r="41" spans="1:56" ht="15" thickBot="1">
      <c r="B41" s="55"/>
      <c r="C41" s="56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46" t="s">
        <v>20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15"/>
      <c r="AF41" s="47" t="s">
        <v>21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8"/>
      <c r="AW41" s="66"/>
      <c r="AX41" s="44"/>
      <c r="AY41" s="44"/>
      <c r="AZ41" s="44"/>
      <c r="BA41" s="45"/>
    </row>
  </sheetData>
  <mergeCells count="247">
    <mergeCell ref="BE6:CE6"/>
    <mergeCell ref="BE7:CE7"/>
    <mergeCell ref="BF8:BH8"/>
    <mergeCell ref="BI8:BK8"/>
    <mergeCell ref="BL8:BN8"/>
    <mergeCell ref="BO8:BQ8"/>
    <mergeCell ref="BR8:BT8"/>
    <mergeCell ref="BU8:BW8"/>
    <mergeCell ref="BX8:BZ8"/>
    <mergeCell ref="CB8:CD8"/>
    <mergeCell ref="J7:K7"/>
    <mergeCell ref="L7:AU7"/>
    <mergeCell ref="AV7:AW7"/>
    <mergeCell ref="J8:K8"/>
    <mergeCell ref="L8:AU8"/>
    <mergeCell ref="AV8:AW8"/>
    <mergeCell ref="A1:BD2"/>
    <mergeCell ref="H4:L4"/>
    <mergeCell ref="U4:V4"/>
    <mergeCell ref="X4:AB4"/>
    <mergeCell ref="AL4:AP4"/>
    <mergeCell ref="J6:AU6"/>
    <mergeCell ref="AV6:AW6"/>
    <mergeCell ref="J11:K11"/>
    <mergeCell ref="L11:AU11"/>
    <mergeCell ref="AV11:AW11"/>
    <mergeCell ref="J12:K12"/>
    <mergeCell ref="L12:AU12"/>
    <mergeCell ref="AV12:AW12"/>
    <mergeCell ref="J9:K9"/>
    <mergeCell ref="L9:AU9"/>
    <mergeCell ref="AV9:AW9"/>
    <mergeCell ref="J10:K10"/>
    <mergeCell ref="L10:AU10"/>
    <mergeCell ref="AV10:AW10"/>
    <mergeCell ref="J13:K13"/>
    <mergeCell ref="L13:AU13"/>
    <mergeCell ref="AV13:AW13"/>
    <mergeCell ref="B16:C16"/>
    <mergeCell ref="D16:F16"/>
    <mergeCell ref="G16:I16"/>
    <mergeCell ref="J16:N16"/>
    <mergeCell ref="O16:AV16"/>
    <mergeCell ref="AW16:BA16"/>
    <mergeCell ref="BB16:BC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B17:BC17"/>
    <mergeCell ref="AW18:AX18"/>
    <mergeCell ref="AZ18:BA18"/>
    <mergeCell ref="BB18:BC18"/>
    <mergeCell ref="B19:C19"/>
    <mergeCell ref="D19:F19"/>
    <mergeCell ref="G19:I19"/>
    <mergeCell ref="J19:N19"/>
    <mergeCell ref="O19:AD19"/>
    <mergeCell ref="AF19:AV19"/>
    <mergeCell ref="AW19:AX19"/>
    <mergeCell ref="B18:C18"/>
    <mergeCell ref="D18:F18"/>
    <mergeCell ref="G18:I18"/>
    <mergeCell ref="J18:N18"/>
    <mergeCell ref="O18:AD18"/>
    <mergeCell ref="AF18:AV18"/>
    <mergeCell ref="AZ19:BA19"/>
    <mergeCell ref="BB19:BC19"/>
    <mergeCell ref="B20:C20"/>
    <mergeCell ref="D20:F20"/>
    <mergeCell ref="G20:I20"/>
    <mergeCell ref="J20:N20"/>
    <mergeCell ref="O20:AD20"/>
    <mergeCell ref="AF20:AV20"/>
    <mergeCell ref="AW20:AX20"/>
    <mergeCell ref="AZ20:BA20"/>
    <mergeCell ref="BB20:BC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B21:BC21"/>
    <mergeCell ref="AW22:AX22"/>
    <mergeCell ref="AZ22:BA22"/>
    <mergeCell ref="BB22:BC22"/>
    <mergeCell ref="B23:C23"/>
    <mergeCell ref="D23:F23"/>
    <mergeCell ref="G23:I23"/>
    <mergeCell ref="J23:N23"/>
    <mergeCell ref="O23:AD23"/>
    <mergeCell ref="AF23:AV23"/>
    <mergeCell ref="AW23:AX23"/>
    <mergeCell ref="B22:C22"/>
    <mergeCell ref="D22:F22"/>
    <mergeCell ref="G22:I22"/>
    <mergeCell ref="J22:N22"/>
    <mergeCell ref="O22:AD22"/>
    <mergeCell ref="AF22:AV22"/>
    <mergeCell ref="AZ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O26:AD26"/>
    <mergeCell ref="AF26:AV26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B30:C30"/>
    <mergeCell ref="D30:F30"/>
    <mergeCell ref="G30:I30"/>
    <mergeCell ref="J30:N30"/>
    <mergeCell ref="O30:AD30"/>
    <mergeCell ref="AF30:AV30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B34:C34"/>
    <mergeCell ref="D34:F34"/>
    <mergeCell ref="G34:I34"/>
    <mergeCell ref="J34:N34"/>
    <mergeCell ref="O34:AD34"/>
    <mergeCell ref="AF34:AV34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Z40:BA41"/>
    <mergeCell ref="O41:AD41"/>
    <mergeCell ref="AF41:AV41"/>
    <mergeCell ref="B39:C39"/>
    <mergeCell ref="D39:N39"/>
    <mergeCell ref="O39:AV39"/>
    <mergeCell ref="AW39:BA39"/>
    <mergeCell ref="B40:C41"/>
    <mergeCell ref="D40:N41"/>
    <mergeCell ref="O40:AD40"/>
    <mergeCell ref="AF40:AV40"/>
    <mergeCell ref="AW40:AX41"/>
    <mergeCell ref="AY40:AY4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workbookViewId="0">
      <selection activeCell="K6" sqref="K6"/>
    </sheetView>
  </sheetViews>
  <sheetFormatPr defaultRowHeight="15"/>
  <cols>
    <col min="1" max="1" width="2.25" customWidth="1"/>
    <col min="2" max="2" width="11.875" style="16" customWidth="1"/>
    <col min="3" max="3" width="5.125" style="16" customWidth="1"/>
    <col min="4" max="4" width="1.375" style="17" bestFit="1" customWidth="1"/>
    <col min="5" max="6" width="5.125" style="16" customWidth="1"/>
    <col min="7" max="7" width="1.375" bestFit="1" customWidth="1"/>
    <col min="8" max="9" width="5.125" style="16" customWidth="1"/>
    <col min="10" max="10" width="1.375" style="18" bestFit="1" customWidth="1"/>
    <col min="11" max="12" width="5.125" style="16" customWidth="1"/>
    <col min="13" max="13" width="1.375" style="19" bestFit="1" customWidth="1"/>
    <col min="14" max="15" width="5.125" style="16" customWidth="1"/>
    <col min="16" max="16" width="1.375" bestFit="1" customWidth="1"/>
    <col min="17" max="18" width="5.125" style="16" customWidth="1"/>
    <col min="19" max="19" width="1.375" bestFit="1" customWidth="1"/>
    <col min="20" max="21" width="5.125" style="16" customWidth="1"/>
    <col min="22" max="22" width="1.375" bestFit="1" customWidth="1"/>
    <col min="23" max="23" width="5.125" style="16" customWidth="1"/>
    <col min="24" max="24" width="14.125" style="16" bestFit="1" customWidth="1"/>
    <col min="25" max="25" width="9" style="16"/>
    <col min="26" max="26" width="1.375" style="18" bestFit="1" customWidth="1"/>
    <col min="27" max="27" width="9" style="16"/>
    <col min="28" max="28" width="9.75" style="18" bestFit="1" customWidth="1"/>
  </cols>
  <sheetData>
    <row r="1" spans="2:28" ht="9" customHeight="1" thickBot="1"/>
    <row r="2" spans="2:28" ht="23.25">
      <c r="B2" s="134" t="s">
        <v>22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6"/>
    </row>
    <row r="3" spans="2:28" ht="23.25">
      <c r="B3" s="137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</row>
    <row r="4" spans="2:28" ht="15.75" customHeight="1">
      <c r="B4" s="20"/>
      <c r="C4" s="140" t="str">
        <f>'7hold'!L7</f>
        <v>hik</v>
      </c>
      <c r="D4" s="141"/>
      <c r="E4" s="142"/>
      <c r="F4" s="140" t="str">
        <f>'7hold'!L8</f>
        <v>køge</v>
      </c>
      <c r="G4" s="141"/>
      <c r="H4" s="142"/>
      <c r="I4" s="140" t="str">
        <f>'7hold'!L9</f>
        <v>berga</v>
      </c>
      <c r="J4" s="141"/>
      <c r="K4" s="142"/>
      <c r="L4" s="140" t="str">
        <f>'7hold'!L10</f>
        <v>hvis</v>
      </c>
      <c r="M4" s="141"/>
      <c r="N4" s="142"/>
      <c r="O4" s="140" t="str">
        <f>'7hold'!L11</f>
        <v xml:space="preserve">når </v>
      </c>
      <c r="P4" s="141"/>
      <c r="Q4" s="142"/>
      <c r="R4" s="140" t="str">
        <f>'7hold'!L12</f>
        <v>klo</v>
      </c>
      <c r="S4" s="141"/>
      <c r="T4" s="142"/>
      <c r="U4" s="140" t="str">
        <f>'7hold'!L13</f>
        <v>pligt</v>
      </c>
      <c r="V4" s="141"/>
      <c r="W4" s="142"/>
      <c r="X4" s="21" t="s">
        <v>24</v>
      </c>
      <c r="Y4" s="143" t="s">
        <v>25</v>
      </c>
      <c r="Z4" s="141"/>
      <c r="AA4" s="141"/>
      <c r="AB4" s="22" t="s">
        <v>26</v>
      </c>
    </row>
    <row r="5" spans="2:28">
      <c r="B5" s="23" t="str">
        <f>'7hold'!L7</f>
        <v>hik</v>
      </c>
      <c r="C5" s="24"/>
      <c r="D5" s="25"/>
      <c r="E5" s="26"/>
      <c r="F5" s="27">
        <f>'7hold'!AW17</f>
        <v>2</v>
      </c>
      <c r="G5" s="28" t="s">
        <v>18</v>
      </c>
      <c r="H5" s="29">
        <f>'7hold'!AZ17</f>
        <v>2</v>
      </c>
      <c r="I5" s="27">
        <v>0</v>
      </c>
      <c r="J5" s="30" t="s">
        <v>18</v>
      </c>
      <c r="K5" s="29">
        <v>1</v>
      </c>
      <c r="L5" s="27"/>
      <c r="M5" s="30" t="s">
        <v>18</v>
      </c>
      <c r="N5" s="29"/>
      <c r="O5" s="27"/>
      <c r="P5" s="30" t="s">
        <v>18</v>
      </c>
      <c r="Q5" s="29"/>
      <c r="R5" s="27"/>
      <c r="S5" s="30" t="s">
        <v>18</v>
      </c>
      <c r="T5" s="29"/>
      <c r="U5" s="27"/>
      <c r="V5" s="30" t="s">
        <v>18</v>
      </c>
      <c r="W5" s="29"/>
      <c r="X5" s="31"/>
      <c r="Y5" s="32"/>
      <c r="Z5" s="33" t="s">
        <v>18</v>
      </c>
      <c r="AA5" s="34"/>
      <c r="AB5" s="35"/>
    </row>
    <row r="6" spans="2:28">
      <c r="B6" s="23" t="str">
        <f>'7hold'!L8</f>
        <v>køge</v>
      </c>
      <c r="C6" s="32">
        <f>H5</f>
        <v>2</v>
      </c>
      <c r="D6" s="36" t="s">
        <v>18</v>
      </c>
      <c r="E6" s="34">
        <f>F5</f>
        <v>2</v>
      </c>
      <c r="F6" s="24"/>
      <c r="G6" s="37"/>
      <c r="H6" s="26"/>
      <c r="I6" s="27"/>
      <c r="J6" s="30" t="s">
        <v>18</v>
      </c>
      <c r="K6" s="29"/>
      <c r="L6" s="27"/>
      <c r="M6" s="30" t="s">
        <v>18</v>
      </c>
      <c r="N6" s="29"/>
      <c r="O6" s="27"/>
      <c r="P6" s="30" t="s">
        <v>18</v>
      </c>
      <c r="Q6" s="29"/>
      <c r="R6" s="27"/>
      <c r="S6" s="30" t="s">
        <v>18</v>
      </c>
      <c r="T6" s="29"/>
      <c r="U6" s="27"/>
      <c r="V6" s="30" t="s">
        <v>18</v>
      </c>
      <c r="W6" s="29"/>
      <c r="X6" s="31"/>
      <c r="Y6" s="32"/>
      <c r="Z6" s="33" t="s">
        <v>18</v>
      </c>
      <c r="AA6" s="34"/>
      <c r="AB6" s="35"/>
    </row>
    <row r="7" spans="2:28">
      <c r="B7" s="23" t="str">
        <f>'7hold'!L9</f>
        <v>berga</v>
      </c>
      <c r="C7" s="32"/>
      <c r="D7" s="36" t="s">
        <v>18</v>
      </c>
      <c r="E7" s="34"/>
      <c r="F7" s="32"/>
      <c r="G7" s="36" t="s">
        <v>18</v>
      </c>
      <c r="H7" s="34"/>
      <c r="I7" s="24"/>
      <c r="J7" s="38"/>
      <c r="K7" s="26"/>
      <c r="L7" s="27"/>
      <c r="M7" s="30" t="s">
        <v>18</v>
      </c>
      <c r="N7" s="29"/>
      <c r="O7" s="27"/>
      <c r="P7" s="30" t="s">
        <v>18</v>
      </c>
      <c r="Q7" s="29"/>
      <c r="R7" s="27"/>
      <c r="S7" s="30" t="s">
        <v>18</v>
      </c>
      <c r="T7" s="29"/>
      <c r="U7" s="27"/>
      <c r="V7" s="30" t="s">
        <v>18</v>
      </c>
      <c r="W7" s="29"/>
      <c r="X7" s="31"/>
      <c r="Y7" s="32"/>
      <c r="Z7" s="33" t="s">
        <v>18</v>
      </c>
      <c r="AA7" s="34"/>
      <c r="AB7" s="35"/>
    </row>
    <row r="8" spans="2:28">
      <c r="B8" s="23" t="str">
        <f>'7hold'!L10</f>
        <v>hvis</v>
      </c>
      <c r="C8" s="32"/>
      <c r="D8" s="36" t="s">
        <v>18</v>
      </c>
      <c r="E8" s="34"/>
      <c r="F8" s="32"/>
      <c r="G8" s="36" t="s">
        <v>18</v>
      </c>
      <c r="H8" s="34"/>
      <c r="I8" s="32"/>
      <c r="J8" s="33" t="s">
        <v>18</v>
      </c>
      <c r="K8" s="34"/>
      <c r="L8" s="24"/>
      <c r="M8" s="38"/>
      <c r="N8" s="26"/>
      <c r="O8" s="27"/>
      <c r="P8" s="30" t="s">
        <v>18</v>
      </c>
      <c r="Q8" s="29"/>
      <c r="R8" s="39"/>
      <c r="S8" s="40" t="s">
        <v>18</v>
      </c>
      <c r="T8" s="41"/>
      <c r="U8" s="27"/>
      <c r="V8" s="30" t="s">
        <v>18</v>
      </c>
      <c r="W8" s="29"/>
      <c r="X8" s="31"/>
      <c r="Y8" s="32"/>
      <c r="Z8" s="33" t="s">
        <v>18</v>
      </c>
      <c r="AA8" s="34"/>
      <c r="AB8" s="35"/>
    </row>
    <row r="9" spans="2:28">
      <c r="B9" s="23" t="str">
        <f>'7hold'!L11</f>
        <v xml:space="preserve">når </v>
      </c>
      <c r="C9" s="32"/>
      <c r="D9" s="36" t="s">
        <v>18</v>
      </c>
      <c r="E9" s="34"/>
      <c r="F9" s="32"/>
      <c r="G9" s="36" t="s">
        <v>18</v>
      </c>
      <c r="H9" s="34"/>
      <c r="I9" s="32"/>
      <c r="J9" s="33" t="s">
        <v>18</v>
      </c>
      <c r="K9" s="34"/>
      <c r="L9" s="32"/>
      <c r="M9" s="33" t="s">
        <v>18</v>
      </c>
      <c r="N9" s="34"/>
      <c r="O9" s="24"/>
      <c r="P9" s="38"/>
      <c r="Q9" s="26"/>
      <c r="R9" s="32"/>
      <c r="S9" s="33" t="s">
        <v>18</v>
      </c>
      <c r="T9" s="34"/>
      <c r="U9" s="32"/>
      <c r="V9" s="33" t="s">
        <v>18</v>
      </c>
      <c r="W9" s="34"/>
      <c r="X9" s="31"/>
      <c r="Y9" s="32"/>
      <c r="Z9" s="33" t="s">
        <v>18</v>
      </c>
      <c r="AA9" s="34"/>
      <c r="AB9" s="35"/>
    </row>
    <row r="10" spans="2:28">
      <c r="B10" s="23" t="str">
        <f>'7hold'!L12</f>
        <v>klo</v>
      </c>
      <c r="C10" s="32"/>
      <c r="D10" s="36" t="s">
        <v>18</v>
      </c>
      <c r="E10" s="34"/>
      <c r="F10" s="32"/>
      <c r="G10" s="36" t="s">
        <v>18</v>
      </c>
      <c r="H10" s="34"/>
      <c r="I10" s="32"/>
      <c r="J10" s="33" t="s">
        <v>18</v>
      </c>
      <c r="K10" s="34"/>
      <c r="L10" s="32"/>
      <c r="M10" s="33" t="s">
        <v>18</v>
      </c>
      <c r="N10" s="34"/>
      <c r="O10" s="32"/>
      <c r="P10" s="33" t="s">
        <v>18</v>
      </c>
      <c r="Q10" s="34"/>
      <c r="R10" s="24"/>
      <c r="S10" s="38"/>
      <c r="T10" s="26"/>
      <c r="U10" s="32"/>
      <c r="V10" s="33" t="s">
        <v>18</v>
      </c>
      <c r="W10" s="34"/>
      <c r="X10" s="31"/>
      <c r="Y10" s="32"/>
      <c r="Z10" s="33" t="s">
        <v>18</v>
      </c>
      <c r="AA10" s="34"/>
      <c r="AB10" s="35"/>
    </row>
    <row r="11" spans="2:28">
      <c r="B11" s="23" t="str">
        <f>'7hold'!L13</f>
        <v>pligt</v>
      </c>
      <c r="C11" s="32"/>
      <c r="D11" s="36" t="s">
        <v>18</v>
      </c>
      <c r="E11" s="34"/>
      <c r="F11" s="32"/>
      <c r="G11" s="36" t="s">
        <v>18</v>
      </c>
      <c r="H11" s="34"/>
      <c r="I11" s="32"/>
      <c r="J11" s="33" t="s">
        <v>18</v>
      </c>
      <c r="K11" s="34"/>
      <c r="L11" s="32"/>
      <c r="M11" s="33" t="s">
        <v>18</v>
      </c>
      <c r="N11" s="34"/>
      <c r="O11" s="32"/>
      <c r="P11" s="33" t="s">
        <v>18</v>
      </c>
      <c r="Q11" s="34"/>
      <c r="R11" s="32"/>
      <c r="S11" s="33" t="s">
        <v>18</v>
      </c>
      <c r="T11" s="34"/>
      <c r="U11" s="24"/>
      <c r="V11" s="38"/>
      <c r="W11" s="26"/>
      <c r="X11" s="31"/>
      <c r="Y11" s="32"/>
      <c r="Z11" s="33" t="s">
        <v>18</v>
      </c>
      <c r="AA11" s="34"/>
      <c r="AB11" s="35"/>
    </row>
  </sheetData>
  <mergeCells count="10">
    <mergeCell ref="B2:AB2"/>
    <mergeCell ref="B3:AB3"/>
    <mergeCell ref="C4:E4"/>
    <mergeCell ref="F4:H4"/>
    <mergeCell ref="I4:K4"/>
    <mergeCell ref="L4:N4"/>
    <mergeCell ref="O4:Q4"/>
    <mergeCell ref="R4:T4"/>
    <mergeCell ref="U4:W4"/>
    <mergeCell ref="Y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7hold</vt:lpstr>
      <vt:lpstr>scorekort</vt:lpstr>
      <vt:lpstr>'7hold'!Udskriftsområde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Bjarne Hansen</cp:lastModifiedBy>
  <cp:lastPrinted>2017-01-16T19:42:30Z</cp:lastPrinted>
  <dcterms:created xsi:type="dcterms:W3CDTF">2017-01-12T09:37:54Z</dcterms:created>
  <dcterms:modified xsi:type="dcterms:W3CDTF">2017-01-18T20:21:17Z</dcterms:modified>
</cp:coreProperties>
</file>