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/>
  <bookViews>
    <workbookView xWindow="0" yWindow="0" windowWidth="28800" windowHeight="12135"/>
  </bookViews>
  <sheets>
    <sheet name="Solceller_opgørelse" sheetId="1" r:id="rId1"/>
  </sheets>
  <definedNames>
    <definedName name="RoomList">#REF!</definedName>
    <definedName name="_xlnm.Print_Titles" localSheetId="0">Solceller_opgørelse!$11:$11</definedName>
  </definedNames>
  <calcPr calcId="145621"/>
</workbook>
</file>

<file path=xl/calcChain.xml><?xml version="1.0" encoding="utf-8"?>
<calcChain xmlns="http://schemas.openxmlformats.org/spreadsheetml/2006/main">
  <c r="B12" i="1" l="1"/>
  <c r="K26" i="1"/>
  <c r="K25" i="1"/>
  <c r="K24" i="1"/>
  <c r="K23" i="1"/>
  <c r="K22" i="1" l="1"/>
  <c r="K21" i="1"/>
  <c r="K20" i="1"/>
  <c r="K19" i="1"/>
  <c r="K18" i="1"/>
  <c r="K17" i="1"/>
  <c r="K16" i="1"/>
  <c r="K15" i="1"/>
  <c r="K14" i="1"/>
  <c r="K13" i="1"/>
  <c r="K12" i="1"/>
  <c r="F13" i="1" l="1"/>
  <c r="F12" i="1"/>
  <c r="B13" i="1" l="1"/>
  <c r="B14" i="1" s="1"/>
  <c r="B15" i="1" s="1"/>
  <c r="B16" i="1" s="1"/>
  <c r="B17" i="1" s="1"/>
  <c r="B18" i="1" l="1"/>
  <c r="C17" i="1"/>
  <c r="F14" i="1"/>
  <c r="F15" i="1"/>
  <c r="F16" i="1"/>
  <c r="F17" i="1"/>
  <c r="F18" i="1"/>
  <c r="F19" i="1"/>
  <c r="I5" i="1"/>
  <c r="D17" i="1" l="1"/>
  <c r="I17" i="1"/>
  <c r="J17" i="1" s="1"/>
  <c r="B19" i="1"/>
  <c r="C18" i="1"/>
  <c r="C12" i="1"/>
  <c r="I12" i="1" s="1"/>
  <c r="J12" i="1" s="1"/>
  <c r="D18" i="1" l="1"/>
  <c r="I18" i="1"/>
  <c r="J18" i="1" s="1"/>
  <c r="B20" i="1"/>
  <c r="B21" i="1" s="1"/>
  <c r="C19" i="1"/>
  <c r="D12" i="1"/>
  <c r="C13" i="1" s="1"/>
  <c r="D13" i="1" l="1"/>
  <c r="I13" i="1"/>
  <c r="J13" i="1" s="1"/>
  <c r="D19" i="1"/>
  <c r="I19" i="1"/>
  <c r="J19" i="1" s="1"/>
  <c r="C20" i="1"/>
  <c r="C14" i="1"/>
  <c r="D20" i="1" l="1"/>
  <c r="I20" i="1"/>
  <c r="J20" i="1" s="1"/>
  <c r="D14" i="1"/>
  <c r="I14" i="1"/>
  <c r="J14" i="1" s="1"/>
  <c r="B22" i="1"/>
  <c r="B23" i="1" s="1"/>
  <c r="C21" i="1"/>
  <c r="C15" i="1"/>
  <c r="C23" i="1" l="1"/>
  <c r="B24" i="1"/>
  <c r="C22" i="1"/>
  <c r="I22" i="1" s="1"/>
  <c r="J22" i="1" s="1"/>
  <c r="D15" i="1"/>
  <c r="C16" i="1" s="1"/>
  <c r="I15" i="1"/>
  <c r="J15" i="1" s="1"/>
  <c r="D21" i="1"/>
  <c r="I21" i="1"/>
  <c r="J21" i="1" s="1"/>
  <c r="D22" i="1" l="1"/>
  <c r="C24" i="1"/>
  <c r="B25" i="1"/>
  <c r="I23" i="1"/>
  <c r="J23" i="1" s="1"/>
  <c r="D23" i="1"/>
  <c r="D16" i="1"/>
  <c r="I16" i="1"/>
  <c r="J16" i="1" s="1"/>
  <c r="C25" i="1" l="1"/>
  <c r="B26" i="1"/>
  <c r="C26" i="1" s="1"/>
  <c r="I24" i="1"/>
  <c r="J24" i="1" s="1"/>
  <c r="D24" i="1"/>
  <c r="D26" i="1" l="1"/>
  <c r="I26" i="1"/>
  <c r="J26" i="1" s="1"/>
  <c r="I25" i="1"/>
  <c r="J25" i="1" s="1"/>
  <c r="D25" i="1"/>
</calcChain>
</file>

<file path=xl/sharedStrings.xml><?xml version="1.0" encoding="utf-8"?>
<sst xmlns="http://schemas.openxmlformats.org/spreadsheetml/2006/main" count="33" uniqueCount="32">
  <si>
    <t>TELEFON:</t>
  </si>
  <si>
    <t>Element nr.</t>
  </si>
  <si>
    <t>NAVN:</t>
  </si>
  <si>
    <t>ADRESSE:</t>
  </si>
  <si>
    <t>Beregning af solceller til selvangivelsen</t>
  </si>
  <si>
    <t>DATO:</t>
  </si>
  <si>
    <t>Lånebeløb:</t>
  </si>
  <si>
    <t>Total afskrivning - berettiget beløb:</t>
  </si>
  <si>
    <t>Årlig afskrivning:</t>
  </si>
  <si>
    <t>Pris pr. kwh:</t>
  </si>
  <si>
    <t>Årlig afskrivning</t>
  </si>
  <si>
    <t>Afskrivnings saldo
overføres til næste år</t>
  </si>
  <si>
    <t>Produktion
kWh</t>
  </si>
  <si>
    <t>Renter
Investeringslån</t>
  </si>
  <si>
    <t>Resultat før
renter og afskrivning</t>
  </si>
  <si>
    <t>Udgifter
evt. rep. m.m.</t>
  </si>
  <si>
    <t>Årets skattepligtig
indkomst</t>
  </si>
  <si>
    <t>Selvangivelse 
[Rubrik 112]</t>
  </si>
  <si>
    <t>Selvangivelse 
[Rubrik 117]</t>
  </si>
  <si>
    <r>
      <rPr>
        <b/>
        <u/>
        <sz val="9"/>
        <color theme="1"/>
        <rFont val="Calibri"/>
        <family val="2"/>
        <scheme val="minor"/>
      </rPr>
      <t>Vejledning til indberetning af selvangivelse</t>
    </r>
    <r>
      <rPr>
        <sz val="9"/>
        <color theme="1"/>
        <rFont val="Calibri"/>
        <family val="2"/>
        <scheme val="minor"/>
      </rPr>
      <t xml:space="preserve">
Såfremt der ikke er åbnet for virksomhedsoplysninger, skal der åbnes for virksomhedsrubrikkerne. Det gøres ved at gå ned til overskriften "Virksomhed". Her står: Har du solcelleanlæg, som du vil afskrive på? Der vælges "Ja". Nederst på siden vælges "Fortsæt"</t>
    </r>
  </si>
  <si>
    <t>Rubrik [300] udfyldes med: Personnummer</t>
  </si>
  <si>
    <t>Rubrik [301] udfyldes med: Ja</t>
  </si>
  <si>
    <t>Rubrik [302] udfyldes med: Afkrydses ved nettoomsætning &lt;300k</t>
  </si>
  <si>
    <t>Rubrik [303] udfyldes med: Ja</t>
  </si>
  <si>
    <t>Rubrik [304] udfyldes med: Assistance</t>
  </si>
  <si>
    <t>Rubrik [305] udfyldes med: Uden forbehold</t>
  </si>
  <si>
    <t>Rubrik [306] udfyldes med: Intet</t>
  </si>
  <si>
    <t>[Indtastes som minus]</t>
  </si>
  <si>
    <t>Virksomhedsordning</t>
  </si>
  <si>
    <t>[Indtastes som plus]</t>
  </si>
  <si>
    <t>[Indtast låne beløb, inkl. oprettelse]</t>
  </si>
  <si>
    <t>Indtast start året: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</si>
</sst>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 &quot;kr.&quot;\ * #,##0_ ;_ &quot;kr.&quot;\ * \-#,##0_ ;_ &quot;kr.&quot;\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$&quot;#,##0.00"/>
    <numFmt numFmtId="165" formatCode="_)@"/>
    <numFmt numFmtId="166" formatCode="&quot;kr.&quot;\ #,##0.00"/>
    <numFmt numFmtId="167" formatCode="##\ ##\ ##\ ##"/>
    <numFmt numFmtId="168" formatCode="yyyy"/>
    <numFmt numFmtId="169" formatCode="_ \k\W\h\.\ * #,##0_ ;_ \k\W\h\.\ * \-#,##0_ ;_ \k\W\h\.\ * &quot;-&quot;??_ ;_ @_ "/>
    <numFmt numFmtId="170" formatCode="_ &quot;kr.&quot;\ * #,##0_ ;_ &quot;kr.&quot;\ * \-#,##0_ ;_ &quot;kr.&quot;\ * &quot;-&quot;??_ ;_ @_ "/>
  </numFmts>
  <fonts count="24" x14ac:knownFonts="1">
    <font>
      <sz val="9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26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26"/>
      <color theme="2" tint="-0.499984740745262"/>
      <name val="Calibri"/>
      <family val="2"/>
      <scheme val="minor"/>
    </font>
    <font>
      <b/>
      <sz val="16"/>
      <color theme="2" tint="-0.499984740745262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0.5"/>
      <color theme="2" tint="-0.499984740745262"/>
      <name val="Corbel"/>
      <family val="2"/>
      <scheme val="major"/>
    </font>
    <font>
      <b/>
      <sz val="11"/>
      <color theme="2" tint="-0.499984740745262"/>
      <name val="Calibri"/>
      <family val="2"/>
      <scheme val="minor"/>
    </font>
    <font>
      <b/>
      <sz val="14"/>
      <color theme="2" tint="-0.499984740745262"/>
      <name val="Calibri"/>
      <family val="2"/>
      <scheme val="minor"/>
    </font>
    <font>
      <b/>
      <outline/>
      <shadow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3" tint="-0.499984740745262"/>
      <name val="Calibri"/>
      <family val="2"/>
      <scheme val="minor"/>
    </font>
    <font>
      <b/>
      <sz val="10"/>
      <color theme="0"/>
      <name val="Corbel"/>
      <family val="2"/>
      <scheme val="major"/>
    </font>
    <font>
      <sz val="8"/>
      <color theme="3" tint="-0.499984740745262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outline/>
      <shadow/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5" tint="0.79992065187536243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499984740745262"/>
        <bgColor theme="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5" tint="0.79992065187536243"/>
      </patternFill>
    </fill>
    <fill>
      <patternFill patternType="solid">
        <fgColor theme="8" tint="0.79998168889431442"/>
        <bgColor theme="5" tint="0.79992065187536243"/>
      </patternFill>
    </fill>
    <fill>
      <patternFill patternType="solid">
        <fgColor theme="8" tint="0.39997558519241921"/>
        <bgColor theme="5" tint="0.79992065187536243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3" tint="-0.24994659260841701"/>
      </top>
      <bottom style="double">
        <color theme="3" tint="-0.24994659260841701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theme="3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Alignment="0" applyProtection="0"/>
    <xf numFmtId="0" fontId="14" fillId="0" borderId="0" applyNumberFormat="0" applyFill="0" applyAlignment="0" applyProtection="0"/>
    <xf numFmtId="0" fontId="3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Font="1"/>
    <xf numFmtId="0" fontId="0" fillId="0" borderId="0" xfId="0" applyFont="1" applyFill="1"/>
    <xf numFmtId="0" fontId="2" fillId="0" borderId="0" xfId="0" applyFont="1" applyFill="1"/>
    <xf numFmtId="0" fontId="0" fillId="0" borderId="0" xfId="0" applyFont="1" applyFill="1" applyBorder="1"/>
    <xf numFmtId="0" fontId="0" fillId="0" borderId="0" xfId="0" applyFont="1" applyBorder="1"/>
    <xf numFmtId="0" fontId="0" fillId="0" borderId="0" xfId="0" applyFill="1" applyBorder="1"/>
    <xf numFmtId="0" fontId="0" fillId="0" borderId="0" xfId="0" applyFont="1" applyFill="1" applyAlignment="1">
      <alignment vertical="center"/>
    </xf>
    <xf numFmtId="0" fontId="7" fillId="0" borderId="0" xfId="5" applyNumberFormat="1" applyFont="1" applyFill="1" applyBorder="1" applyAlignment="1" applyProtection="1">
      <alignment horizontal="left" vertical="center" inden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Protection="1">
      <protection hidden="1"/>
    </xf>
    <xf numFmtId="0" fontId="16" fillId="2" borderId="0" xfId="1" applyFont="1" applyFill="1" applyBorder="1" applyAlignment="1" applyProtection="1">
      <alignment horizontal="left" vertical="center" indent="1"/>
      <protection hidden="1"/>
    </xf>
    <xf numFmtId="0" fontId="9" fillId="2" borderId="0" xfId="0" applyFont="1" applyFill="1" applyBorder="1" applyProtection="1">
      <protection hidden="1"/>
    </xf>
    <xf numFmtId="164" fontId="8" fillId="2" borderId="0" xfId="0" applyNumberFormat="1" applyFont="1" applyFill="1" applyBorder="1" applyAlignment="1" applyProtection="1">
      <alignment horizontal="center" wrapText="1"/>
      <protection hidden="1"/>
    </xf>
    <xf numFmtId="166" fontId="10" fillId="2" borderId="0" xfId="0" applyNumberFormat="1" applyFont="1" applyFill="1" applyBorder="1" applyAlignment="1" applyProtection="1">
      <alignment vertical="center"/>
      <protection hidden="1"/>
    </xf>
    <xf numFmtId="0" fontId="0" fillId="2" borderId="0" xfId="0" applyFill="1" applyBorder="1" applyProtection="1">
      <protection hidden="1"/>
    </xf>
    <xf numFmtId="0" fontId="16" fillId="2" borderId="0" xfId="2" applyFont="1" applyFill="1" applyAlignment="1" applyProtection="1">
      <alignment horizontal="right" vertical="center"/>
      <protection hidden="1"/>
    </xf>
    <xf numFmtId="0" fontId="0" fillId="0" borderId="0" xfId="0" applyFill="1" applyBorder="1" applyProtection="1">
      <protection hidden="1"/>
    </xf>
    <xf numFmtId="0" fontId="14" fillId="0" borderId="0" xfId="3" applyFill="1" applyAlignment="1" applyProtection="1">
      <alignment horizontal="right" indent="1"/>
      <protection hidden="1"/>
    </xf>
    <xf numFmtId="44" fontId="5" fillId="3" borderId="3" xfId="7" applyFont="1" applyFill="1" applyBorder="1" applyAlignment="1" applyProtection="1">
      <alignment vertical="center"/>
      <protection hidden="1"/>
    </xf>
    <xf numFmtId="44" fontId="5" fillId="3" borderId="2" xfId="7" applyFont="1" applyFill="1" applyBorder="1" applyAlignment="1" applyProtection="1">
      <alignment vertical="center"/>
      <protection hidden="1"/>
    </xf>
    <xf numFmtId="9" fontId="5" fillId="3" borderId="2" xfId="8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 indent="5"/>
      <protection hidden="1"/>
    </xf>
    <xf numFmtId="0" fontId="20" fillId="6" borderId="4" xfId="0" applyFont="1" applyFill="1" applyBorder="1" applyAlignment="1" applyProtection="1">
      <alignment horizontal="center" vertical="center" wrapText="1"/>
      <protection hidden="1"/>
    </xf>
    <xf numFmtId="0" fontId="20" fillId="6" borderId="0" xfId="0" applyFont="1" applyFill="1" applyBorder="1" applyAlignment="1" applyProtection="1">
      <alignment horizontal="center" vertical="center" wrapText="1"/>
      <protection hidden="1"/>
    </xf>
    <xf numFmtId="0" fontId="20" fillId="6" borderId="5" xfId="0" applyFont="1" applyFill="1" applyBorder="1" applyAlignment="1" applyProtection="1">
      <alignment horizontal="center" vertical="center" wrapText="1"/>
      <protection hidden="1"/>
    </xf>
    <xf numFmtId="168" fontId="2" fillId="4" borderId="0" xfId="0" applyNumberFormat="1" applyFont="1" applyFill="1" applyBorder="1" applyAlignment="1" applyProtection="1">
      <alignment horizontal="center" vertical="center" wrapText="1"/>
      <protection hidden="1"/>
    </xf>
    <xf numFmtId="44" fontId="19" fillId="4" borderId="0" xfId="0" applyNumberFormat="1" applyFont="1" applyFill="1" applyBorder="1" applyAlignment="1" applyProtection="1">
      <alignment vertical="center" wrapText="1"/>
      <protection hidden="1"/>
    </xf>
    <xf numFmtId="44" fontId="19" fillId="4" borderId="0" xfId="0" applyNumberFormat="1" applyFont="1" applyFill="1" applyBorder="1" applyAlignment="1" applyProtection="1">
      <alignment horizontal="left" vertical="center" wrapText="1"/>
      <protection hidden="1"/>
    </xf>
    <xf numFmtId="170" fontId="19" fillId="4" borderId="0" xfId="7" applyNumberFormat="1" applyFont="1" applyFill="1" applyBorder="1" applyAlignment="1" applyProtection="1">
      <alignment horizontal="center" vertical="center" wrapText="1"/>
      <protection hidden="1"/>
    </xf>
    <xf numFmtId="168" fontId="2" fillId="7" borderId="0" xfId="0" applyNumberFormat="1" applyFont="1" applyFill="1" applyBorder="1" applyAlignment="1" applyProtection="1">
      <alignment horizontal="center" vertical="center" wrapText="1"/>
      <protection hidden="1"/>
    </xf>
    <xf numFmtId="44" fontId="19" fillId="7" borderId="0" xfId="0" applyNumberFormat="1" applyFont="1" applyFill="1" applyBorder="1" applyAlignment="1" applyProtection="1">
      <alignment vertical="center" wrapText="1"/>
      <protection hidden="1"/>
    </xf>
    <xf numFmtId="44" fontId="19" fillId="7" borderId="0" xfId="0" applyNumberFormat="1" applyFont="1" applyFill="1" applyBorder="1" applyAlignment="1" applyProtection="1">
      <alignment horizontal="left" vertical="center" wrapText="1"/>
      <protection hidden="1"/>
    </xf>
    <xf numFmtId="170" fontId="19" fillId="8" borderId="0" xfId="7" applyNumberFormat="1" applyFont="1" applyFill="1" applyBorder="1" applyAlignment="1" applyProtection="1">
      <alignment horizontal="center" vertical="center" wrapText="1"/>
      <protection hidden="1"/>
    </xf>
    <xf numFmtId="168" fontId="2" fillId="4" borderId="0" xfId="0" applyNumberFormat="1" applyFont="1" applyFill="1" applyAlignment="1" applyProtection="1">
      <alignment horizontal="center" vertical="center" wrapText="1"/>
      <protection hidden="1"/>
    </xf>
    <xf numFmtId="44" fontId="19" fillId="4" borderId="0" xfId="7" applyFont="1" applyFill="1" applyAlignment="1" applyProtection="1">
      <alignment vertical="center" wrapText="1"/>
      <protection hidden="1"/>
    </xf>
    <xf numFmtId="44" fontId="19" fillId="4" borderId="0" xfId="7" applyFont="1" applyFill="1" applyAlignment="1" applyProtection="1">
      <alignment horizontal="left" vertical="center" wrapText="1"/>
      <protection hidden="1"/>
    </xf>
    <xf numFmtId="168" fontId="19" fillId="7" borderId="0" xfId="0" applyNumberFormat="1" applyFont="1" applyFill="1" applyAlignment="1" applyProtection="1">
      <alignment horizontal="center" vertical="center"/>
      <protection hidden="1"/>
    </xf>
    <xf numFmtId="44" fontId="19" fillId="7" borderId="0" xfId="7" applyFont="1" applyFill="1" applyAlignment="1" applyProtection="1">
      <alignment vertical="center"/>
      <protection hidden="1"/>
    </xf>
    <xf numFmtId="168" fontId="19" fillId="4" borderId="0" xfId="0" applyNumberFormat="1" applyFont="1" applyFill="1" applyAlignment="1" applyProtection="1">
      <alignment horizontal="center" vertical="center"/>
      <protection hidden="1"/>
    </xf>
    <xf numFmtId="44" fontId="19" fillId="4" borderId="0" xfId="7" applyFont="1" applyFill="1" applyAlignment="1" applyProtection="1">
      <alignment vertical="center"/>
      <protection hidden="1"/>
    </xf>
    <xf numFmtId="168" fontId="19" fillId="8" borderId="0" xfId="0" applyNumberFormat="1" applyFont="1" applyFill="1" applyAlignment="1" applyProtection="1">
      <alignment horizontal="center" vertical="center"/>
      <protection hidden="1"/>
    </xf>
    <xf numFmtId="44" fontId="19" fillId="8" borderId="0" xfId="7" applyFont="1" applyFill="1" applyAlignment="1" applyProtection="1">
      <alignment vertical="center"/>
      <protection hidden="1"/>
    </xf>
    <xf numFmtId="0" fontId="17" fillId="5" borderId="0" xfId="0" applyFont="1" applyFill="1" applyBorder="1" applyAlignment="1" applyProtection="1">
      <alignment vertical="center"/>
      <protection hidden="1"/>
    </xf>
    <xf numFmtId="0" fontId="23" fillId="5" borderId="0" xfId="0" applyFont="1" applyFill="1" applyBorder="1" applyAlignment="1" applyProtection="1">
      <alignment horizontal="center" vertical="center"/>
      <protection hidden="1"/>
    </xf>
    <xf numFmtId="169" fontId="19" fillId="10" borderId="0" xfId="7" applyNumberFormat="1" applyFont="1" applyFill="1" applyBorder="1" applyAlignment="1" applyProtection="1">
      <alignment horizontal="center" vertical="center" wrapText="1"/>
      <protection locked="0"/>
    </xf>
    <xf numFmtId="169" fontId="19" fillId="9" borderId="0" xfId="7" applyNumberFormat="1" applyFont="1" applyFill="1" applyBorder="1" applyAlignment="1" applyProtection="1">
      <alignment horizontal="center" vertical="center" wrapText="1"/>
      <protection locked="0"/>
    </xf>
    <xf numFmtId="170" fontId="19" fillId="10" borderId="0" xfId="7" applyNumberFormat="1" applyFont="1" applyFill="1" applyBorder="1" applyAlignment="1" applyProtection="1">
      <alignment horizontal="center" vertical="center" wrapText="1"/>
      <protection locked="0"/>
    </xf>
    <xf numFmtId="170" fontId="19" fillId="9" borderId="0" xfId="7" applyNumberFormat="1" applyFont="1" applyFill="1" applyBorder="1" applyAlignment="1" applyProtection="1">
      <alignment horizontal="center" vertical="center" wrapText="1"/>
      <protection locked="0"/>
    </xf>
    <xf numFmtId="44" fontId="5" fillId="11" borderId="2" xfId="7" applyFont="1" applyFill="1" applyBorder="1" applyAlignment="1" applyProtection="1">
      <alignment vertical="center"/>
      <protection locked="0"/>
    </xf>
    <xf numFmtId="14" fontId="10" fillId="2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 wrapText="1"/>
    </xf>
    <xf numFmtId="165" fontId="14" fillId="3" borderId="3" xfId="3" applyNumberFormat="1" applyFill="1" applyBorder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horizontal="left" vertical="center" wrapText="1" indent="1"/>
      <protection locked="0"/>
    </xf>
    <xf numFmtId="0" fontId="5" fillId="3" borderId="2" xfId="0" applyFont="1" applyFill="1" applyBorder="1" applyAlignment="1" applyProtection="1">
      <alignment horizontal="left" vertical="center" wrapText="1" indent="1"/>
      <protection locked="0"/>
    </xf>
    <xf numFmtId="167" fontId="5" fillId="3" borderId="0" xfId="0" applyNumberFormat="1" applyFont="1" applyFill="1" applyBorder="1" applyAlignment="1" applyProtection="1">
      <alignment horizontal="left" vertical="center" indent="1"/>
      <protection locked="0"/>
    </xf>
    <xf numFmtId="167" fontId="5" fillId="3" borderId="2" xfId="0" applyNumberFormat="1" applyFont="1" applyFill="1" applyBorder="1" applyAlignment="1" applyProtection="1">
      <alignment horizontal="left" vertical="center" indent="1"/>
      <protection locked="0"/>
    </xf>
    <xf numFmtId="165" fontId="14" fillId="3" borderId="2" xfId="3" applyNumberFormat="1" applyFill="1" applyBorder="1" applyAlignment="1" applyProtection="1">
      <alignment horizontal="left" vertical="center"/>
      <protection hidden="1"/>
    </xf>
    <xf numFmtId="165" fontId="14" fillId="3" borderId="3" xfId="3" applyNumberFormat="1" applyFill="1" applyBorder="1" applyAlignment="1" applyProtection="1">
      <alignment horizontal="left" vertical="center"/>
      <protection hidden="1"/>
    </xf>
    <xf numFmtId="44" fontId="21" fillId="3" borderId="2" xfId="7" applyFont="1" applyFill="1" applyBorder="1" applyAlignment="1" applyProtection="1">
      <alignment horizontal="left" vertical="center"/>
      <protection hidden="1"/>
    </xf>
    <xf numFmtId="42" fontId="19" fillId="4" borderId="5" xfId="9" applyNumberFormat="1" applyFont="1" applyFill="1" applyBorder="1" applyAlignment="1" applyProtection="1">
      <alignment horizontal="center" vertical="center"/>
      <protection hidden="1"/>
    </xf>
    <xf numFmtId="42" fontId="19" fillId="4" borderId="0" xfId="9" applyNumberFormat="1" applyFont="1" applyFill="1" applyBorder="1" applyAlignment="1" applyProtection="1">
      <alignment horizontal="center" vertical="center"/>
      <protection hidden="1"/>
    </xf>
    <xf numFmtId="42" fontId="19" fillId="7" borderId="5" xfId="0" applyNumberFormat="1" applyFont="1" applyFill="1" applyBorder="1" applyAlignment="1" applyProtection="1">
      <alignment horizontal="center" vertical="center"/>
      <protection hidden="1"/>
    </xf>
    <xf numFmtId="42" fontId="19" fillId="7" borderId="0" xfId="0" applyNumberFormat="1" applyFont="1" applyFill="1" applyBorder="1" applyAlignment="1" applyProtection="1">
      <alignment horizontal="center" vertical="center" wrapText="1"/>
      <protection hidden="1"/>
    </xf>
    <xf numFmtId="42" fontId="19" fillId="4" borderId="5" xfId="0" applyNumberFormat="1" applyFont="1" applyFill="1" applyBorder="1" applyAlignment="1" applyProtection="1">
      <alignment horizontal="center" vertical="center"/>
      <protection hidden="1"/>
    </xf>
    <xf numFmtId="42" fontId="19" fillId="4" borderId="0" xfId="0" applyNumberFormat="1" applyFont="1" applyFill="1" applyAlignment="1" applyProtection="1">
      <alignment horizontal="center" vertical="center" wrapText="1"/>
      <protection hidden="1"/>
    </xf>
    <xf numFmtId="42" fontId="19" fillId="7" borderId="0" xfId="0" applyNumberFormat="1" applyFont="1" applyFill="1" applyAlignment="1" applyProtection="1">
      <alignment horizontal="center" vertical="center" wrapText="1"/>
      <protection hidden="1"/>
    </xf>
    <xf numFmtId="42" fontId="19" fillId="8" borderId="5" xfId="0" applyNumberFormat="1" applyFont="1" applyFill="1" applyBorder="1" applyAlignment="1" applyProtection="1">
      <alignment horizontal="center" vertical="center"/>
      <protection hidden="1"/>
    </xf>
    <xf numFmtId="42" fontId="19" fillId="8" borderId="0" xfId="0" applyNumberFormat="1" applyFont="1" applyFill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>
      <alignment horizontal="right"/>
    </xf>
  </cellXfs>
  <cellStyles count="10">
    <cellStyle name="Komma" xfId="9" builtinId="3"/>
    <cellStyle name="Normal" xfId="0" builtinId="0" customBuiltin="1"/>
    <cellStyle name="Overskrift 1" xfId="1" builtinId="16" customBuiltin="1"/>
    <cellStyle name="Overskrift 2" xfId="2" builtinId="17" customBuiltin="1"/>
    <cellStyle name="Overskrift 3" xfId="3" builtinId="18" customBuiltin="1"/>
    <cellStyle name="Overskrift 4" xfId="6" builtinId="19" customBuiltin="1"/>
    <cellStyle name="Procent" xfId="8" builtinId="5"/>
    <cellStyle name="Titel" xfId="5" builtinId="15" customBuiltin="1"/>
    <cellStyle name="Total" xfId="4" builtinId="25" customBuiltin="1"/>
    <cellStyle name="Valuta" xfId="7" builtinId="4"/>
  </cellStyles>
  <dxfs count="9">
    <dxf>
      <font>
        <b/>
        <i val="0"/>
        <strike val="0"/>
        <color theme="0"/>
      </font>
      <fill>
        <patternFill>
          <bgColor theme="2" tint="-0.499984740745262"/>
        </patternFill>
      </fill>
    </dxf>
    <dxf>
      <fill>
        <patternFill patternType="solid">
          <fgColor theme="5" tint="0.79995117038483843"/>
          <bgColor theme="2" tint="-9.9948118533890809E-2"/>
        </patternFill>
      </fill>
    </dxf>
    <dxf>
      <fill>
        <patternFill patternType="solid">
          <fgColor theme="5" tint="0.79992065187536243"/>
          <bgColor theme="0" tint="-4.9989318521683403E-2"/>
        </patternFill>
      </fill>
    </dxf>
    <dxf>
      <font>
        <b/>
        <color theme="1"/>
      </font>
    </dxf>
    <dxf>
      <font>
        <b/>
        <i val="0"/>
        <strike val="0"/>
        <color theme="4"/>
      </font>
      <fill>
        <patternFill>
          <bgColor theme="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strike val="0"/>
        <color theme="0"/>
      </font>
      <fill>
        <patternFill patternType="solid">
          <fgColor theme="5"/>
          <bgColor theme="2" tint="-0.499984740745262"/>
        </patternFill>
      </fill>
      <border>
        <left style="thin">
          <color theme="3"/>
        </left>
        <right style="thin">
          <color theme="3"/>
        </right>
      </border>
    </dxf>
    <dxf>
      <font>
        <color theme="3" tint="-0.499984740745262"/>
      </font>
    </dxf>
    <dxf>
      <font>
        <color theme="2" tint="-0.749961851863155"/>
      </font>
      <border>
        <bottom style="thin">
          <color theme="2" tint="-0.499984740745262"/>
        </bottom>
        <vertical/>
        <horizontal/>
      </border>
    </dxf>
    <dxf>
      <font>
        <b val="0"/>
        <i val="0"/>
        <strike val="0"/>
        <sz val="10"/>
        <color theme="1"/>
      </font>
      <border diagonalUp="0" diagonalDown="0">
        <left/>
        <right/>
        <top/>
        <bottom/>
        <vertical/>
        <horizontal/>
      </border>
    </dxf>
  </dxfs>
  <tableStyles count="2" defaultTableStyle="Home Inventory Table" defaultPivotStyle="PivotStyleLight16">
    <tableStyle name="Home Inventory Slicer" pivot="0" table="0" count="10">
      <tableStyleElement type="wholeTable" dxfId="8"/>
      <tableStyleElement type="headerRow" dxfId="7"/>
    </tableStyle>
    <tableStyle name="Home Inventory Table" pivot="0" count="7">
      <tableStyleElement type="wholeTable" dxfId="6"/>
      <tableStyleElement type="headerRow" dxfId="5"/>
      <tableStyleElement type="totalRow" dxfId="4"/>
      <tableStyleElement type="lastColumn" dxfId="3"/>
      <tableStyleElement type="firstRowStripe" dxfId="2"/>
      <tableStyleElement type="firstColumnStripe" dxfId="1"/>
      <tableStyleElement type="firstTotalCell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46F421CA-312F-682f-3DD2-61675219B42D}">
      <x14:dxfs count="8">
        <dxf>
          <font>
            <color theme="1"/>
          </font>
          <fill>
            <patternFill patternType="solid">
              <fgColor auto="1"/>
              <bgColor theme="0" tint="-0.34998626667073579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0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rgb="FF828282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theme="1"/>
          </font>
          <fill>
            <patternFill patternType="none">
              <fgColor auto="1"/>
              <bgColor auto="1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Home Inventory Slicer">
        <x14:slicerStyle name="Home Inventory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190506</xdr:colOff>
      <xdr:row>5</xdr:row>
      <xdr:rowOff>76199</xdr:rowOff>
    </xdr:from>
    <xdr:to>
      <xdr:col>1</xdr:col>
      <xdr:colOff>501736</xdr:colOff>
      <xdr:row>6</xdr:row>
      <xdr:rowOff>112482</xdr:rowOff>
    </xdr:to>
    <xdr:grpSp>
      <xdr:nvGrpSpPr>
        <xdr:cNvPr id="19" name="Gruppen af ikoner for konvolut" descr="&quot;&quot;" title="Konvolutikon"/>
        <xdr:cNvGrpSpPr>
          <a:grpSpLocks noChangeAspect="1"/>
        </xdr:cNvGrpSpPr>
      </xdr:nvGrpSpPr>
      <xdr:grpSpPr>
        <a:xfrm>
          <a:off x="723906" y="2085974"/>
          <a:ext cx="311230" cy="264883"/>
          <a:chOff x="1847850" y="4562475"/>
          <a:chExt cx="447675" cy="381000"/>
        </a:xfrm>
        <a:solidFill>
          <a:schemeClr val="bg2">
            <a:lumMod val="50000"/>
          </a:schemeClr>
        </a:solidFill>
      </xdr:grpSpPr>
      <xdr:sp macro="" textlink="">
        <xdr:nvSpPr>
          <xdr:cNvPr id="20" name="Kombinationstegning 16"/>
          <xdr:cNvSpPr>
            <a:spLocks/>
          </xdr:cNvSpPr>
        </xdr:nvSpPr>
        <xdr:spPr bwMode="auto">
          <a:xfrm>
            <a:off x="1847850" y="4695825"/>
            <a:ext cx="447675" cy="247650"/>
          </a:xfrm>
          <a:custGeom>
            <a:avLst/>
            <a:gdLst>
              <a:gd name="T0" fmla="*/ 6 w 517"/>
              <a:gd name="T1" fmla="*/ 0 h 280"/>
              <a:gd name="T2" fmla="*/ 218 w 517"/>
              <a:gd name="T3" fmla="*/ 172 h 280"/>
              <a:gd name="T4" fmla="*/ 218 w 517"/>
              <a:gd name="T5" fmla="*/ 173 h 280"/>
              <a:gd name="T6" fmla="*/ 230 w 517"/>
              <a:gd name="T7" fmla="*/ 180 h 280"/>
              <a:gd name="T8" fmla="*/ 245 w 517"/>
              <a:gd name="T9" fmla="*/ 184 h 280"/>
              <a:gd name="T10" fmla="*/ 259 w 517"/>
              <a:gd name="T11" fmla="*/ 186 h 280"/>
              <a:gd name="T12" fmla="*/ 273 w 517"/>
              <a:gd name="T13" fmla="*/ 184 h 280"/>
              <a:gd name="T14" fmla="*/ 287 w 517"/>
              <a:gd name="T15" fmla="*/ 179 h 280"/>
              <a:gd name="T16" fmla="*/ 300 w 517"/>
              <a:gd name="T17" fmla="*/ 172 h 280"/>
              <a:gd name="T18" fmla="*/ 300 w 517"/>
              <a:gd name="T19" fmla="*/ 171 h 280"/>
              <a:gd name="T20" fmla="*/ 379 w 517"/>
              <a:gd name="T21" fmla="*/ 108 h 280"/>
              <a:gd name="T22" fmla="*/ 492 w 517"/>
              <a:gd name="T23" fmla="*/ 16 h 280"/>
              <a:gd name="T24" fmla="*/ 511 w 517"/>
              <a:gd name="T25" fmla="*/ 0 h 280"/>
              <a:gd name="T26" fmla="*/ 515 w 517"/>
              <a:gd name="T27" fmla="*/ 11 h 280"/>
              <a:gd name="T28" fmla="*/ 516 w 517"/>
              <a:gd name="T29" fmla="*/ 21 h 280"/>
              <a:gd name="T30" fmla="*/ 517 w 517"/>
              <a:gd name="T31" fmla="*/ 232 h 280"/>
              <a:gd name="T32" fmla="*/ 515 w 517"/>
              <a:gd name="T33" fmla="*/ 246 h 280"/>
              <a:gd name="T34" fmla="*/ 508 w 517"/>
              <a:gd name="T35" fmla="*/ 259 h 280"/>
              <a:gd name="T36" fmla="*/ 373 w 517"/>
              <a:gd name="T37" fmla="*/ 158 h 280"/>
              <a:gd name="T38" fmla="*/ 371 w 517"/>
              <a:gd name="T39" fmla="*/ 157 h 280"/>
              <a:gd name="T40" fmla="*/ 368 w 517"/>
              <a:gd name="T41" fmla="*/ 156 h 280"/>
              <a:gd name="T42" fmla="*/ 366 w 517"/>
              <a:gd name="T43" fmla="*/ 157 h 280"/>
              <a:gd name="T44" fmla="*/ 364 w 517"/>
              <a:gd name="T45" fmla="*/ 159 h 280"/>
              <a:gd name="T46" fmla="*/ 362 w 517"/>
              <a:gd name="T47" fmla="*/ 163 h 280"/>
              <a:gd name="T48" fmla="*/ 362 w 517"/>
              <a:gd name="T49" fmla="*/ 165 h 280"/>
              <a:gd name="T50" fmla="*/ 363 w 517"/>
              <a:gd name="T51" fmla="*/ 168 h 280"/>
              <a:gd name="T52" fmla="*/ 365 w 517"/>
              <a:gd name="T53" fmla="*/ 170 h 280"/>
              <a:gd name="T54" fmla="*/ 499 w 517"/>
              <a:gd name="T55" fmla="*/ 269 h 280"/>
              <a:gd name="T56" fmla="*/ 485 w 517"/>
              <a:gd name="T57" fmla="*/ 277 h 280"/>
              <a:gd name="T58" fmla="*/ 468 w 517"/>
              <a:gd name="T59" fmla="*/ 280 h 280"/>
              <a:gd name="T60" fmla="*/ 49 w 517"/>
              <a:gd name="T61" fmla="*/ 280 h 280"/>
              <a:gd name="T62" fmla="*/ 33 w 517"/>
              <a:gd name="T63" fmla="*/ 278 h 280"/>
              <a:gd name="T64" fmla="*/ 20 w 517"/>
              <a:gd name="T65" fmla="*/ 270 h 280"/>
              <a:gd name="T66" fmla="*/ 153 w 517"/>
              <a:gd name="T67" fmla="*/ 170 h 280"/>
              <a:gd name="T68" fmla="*/ 155 w 517"/>
              <a:gd name="T69" fmla="*/ 168 h 280"/>
              <a:gd name="T70" fmla="*/ 156 w 517"/>
              <a:gd name="T71" fmla="*/ 165 h 280"/>
              <a:gd name="T72" fmla="*/ 156 w 517"/>
              <a:gd name="T73" fmla="*/ 163 h 280"/>
              <a:gd name="T74" fmla="*/ 155 w 517"/>
              <a:gd name="T75" fmla="*/ 159 h 280"/>
              <a:gd name="T76" fmla="*/ 153 w 517"/>
              <a:gd name="T77" fmla="*/ 157 h 280"/>
              <a:gd name="T78" fmla="*/ 150 w 517"/>
              <a:gd name="T79" fmla="*/ 156 h 280"/>
              <a:gd name="T80" fmla="*/ 148 w 517"/>
              <a:gd name="T81" fmla="*/ 157 h 280"/>
              <a:gd name="T82" fmla="*/ 145 w 517"/>
              <a:gd name="T83" fmla="*/ 158 h 280"/>
              <a:gd name="T84" fmla="*/ 10 w 517"/>
              <a:gd name="T85" fmla="*/ 260 h 280"/>
              <a:gd name="T86" fmla="*/ 2 w 517"/>
              <a:gd name="T87" fmla="*/ 247 h 280"/>
              <a:gd name="T88" fmla="*/ 0 w 517"/>
              <a:gd name="T89" fmla="*/ 232 h 280"/>
              <a:gd name="T90" fmla="*/ 0 w 517"/>
              <a:gd name="T91" fmla="*/ 228 h 280"/>
              <a:gd name="T92" fmla="*/ 0 w 517"/>
              <a:gd name="T93" fmla="*/ 218 h 280"/>
              <a:gd name="T94" fmla="*/ 0 w 517"/>
              <a:gd name="T95" fmla="*/ 203 h 280"/>
              <a:gd name="T96" fmla="*/ 0 w 517"/>
              <a:gd name="T97" fmla="*/ 184 h 280"/>
              <a:gd name="T98" fmla="*/ 0 w 517"/>
              <a:gd name="T99" fmla="*/ 163 h 280"/>
              <a:gd name="T100" fmla="*/ 0 w 517"/>
              <a:gd name="T101" fmla="*/ 139 h 280"/>
              <a:gd name="T102" fmla="*/ 0 w 517"/>
              <a:gd name="T103" fmla="*/ 115 h 280"/>
              <a:gd name="T104" fmla="*/ 0 w 517"/>
              <a:gd name="T105" fmla="*/ 91 h 280"/>
              <a:gd name="T106" fmla="*/ 0 w 517"/>
              <a:gd name="T107" fmla="*/ 69 h 280"/>
              <a:gd name="T108" fmla="*/ 0 w 517"/>
              <a:gd name="T109" fmla="*/ 50 h 280"/>
              <a:gd name="T110" fmla="*/ 0 w 517"/>
              <a:gd name="T111" fmla="*/ 35 h 280"/>
              <a:gd name="T112" fmla="*/ 0 w 517"/>
              <a:gd name="T113" fmla="*/ 25 h 280"/>
              <a:gd name="T114" fmla="*/ 0 w 517"/>
              <a:gd name="T115" fmla="*/ 21 h 280"/>
              <a:gd name="T116" fmla="*/ 1 w 517"/>
              <a:gd name="T117" fmla="*/ 10 h 280"/>
              <a:gd name="T118" fmla="*/ 6 w 517"/>
              <a:gd name="T119" fmla="*/ 0 h 2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517" h="280">
                <a:moveTo>
                  <a:pt x="6" y="0"/>
                </a:moveTo>
                <a:lnTo>
                  <a:pt x="218" y="172"/>
                </a:lnTo>
                <a:lnTo>
                  <a:pt x="218" y="173"/>
                </a:lnTo>
                <a:lnTo>
                  <a:pt x="230" y="180"/>
                </a:lnTo>
                <a:lnTo>
                  <a:pt x="245" y="184"/>
                </a:lnTo>
                <a:lnTo>
                  <a:pt x="259" y="186"/>
                </a:lnTo>
                <a:lnTo>
                  <a:pt x="273" y="184"/>
                </a:lnTo>
                <a:lnTo>
                  <a:pt x="287" y="179"/>
                </a:lnTo>
                <a:lnTo>
                  <a:pt x="300" y="172"/>
                </a:lnTo>
                <a:lnTo>
                  <a:pt x="300" y="171"/>
                </a:lnTo>
                <a:lnTo>
                  <a:pt x="379" y="108"/>
                </a:lnTo>
                <a:lnTo>
                  <a:pt x="492" y="16"/>
                </a:lnTo>
                <a:lnTo>
                  <a:pt x="511" y="0"/>
                </a:lnTo>
                <a:lnTo>
                  <a:pt x="515" y="11"/>
                </a:lnTo>
                <a:lnTo>
                  <a:pt x="516" y="21"/>
                </a:lnTo>
                <a:lnTo>
                  <a:pt x="517" y="232"/>
                </a:lnTo>
                <a:lnTo>
                  <a:pt x="515" y="246"/>
                </a:lnTo>
                <a:lnTo>
                  <a:pt x="508" y="259"/>
                </a:lnTo>
                <a:lnTo>
                  <a:pt x="373" y="158"/>
                </a:lnTo>
                <a:lnTo>
                  <a:pt x="371" y="157"/>
                </a:lnTo>
                <a:lnTo>
                  <a:pt x="368" y="156"/>
                </a:lnTo>
                <a:lnTo>
                  <a:pt x="366" y="157"/>
                </a:lnTo>
                <a:lnTo>
                  <a:pt x="364" y="159"/>
                </a:lnTo>
                <a:lnTo>
                  <a:pt x="362" y="163"/>
                </a:lnTo>
                <a:lnTo>
                  <a:pt x="362" y="165"/>
                </a:lnTo>
                <a:lnTo>
                  <a:pt x="363" y="168"/>
                </a:lnTo>
                <a:lnTo>
                  <a:pt x="365" y="170"/>
                </a:lnTo>
                <a:lnTo>
                  <a:pt x="499" y="269"/>
                </a:lnTo>
                <a:lnTo>
                  <a:pt x="485" y="277"/>
                </a:lnTo>
                <a:lnTo>
                  <a:pt x="468" y="280"/>
                </a:lnTo>
                <a:lnTo>
                  <a:pt x="49" y="280"/>
                </a:lnTo>
                <a:lnTo>
                  <a:pt x="33" y="278"/>
                </a:lnTo>
                <a:lnTo>
                  <a:pt x="20" y="270"/>
                </a:lnTo>
                <a:lnTo>
                  <a:pt x="153" y="170"/>
                </a:lnTo>
                <a:lnTo>
                  <a:pt x="155" y="168"/>
                </a:lnTo>
                <a:lnTo>
                  <a:pt x="156" y="165"/>
                </a:lnTo>
                <a:lnTo>
                  <a:pt x="156" y="163"/>
                </a:lnTo>
                <a:lnTo>
                  <a:pt x="155" y="159"/>
                </a:lnTo>
                <a:lnTo>
                  <a:pt x="153" y="157"/>
                </a:lnTo>
                <a:lnTo>
                  <a:pt x="150" y="156"/>
                </a:lnTo>
                <a:lnTo>
                  <a:pt x="148" y="157"/>
                </a:lnTo>
                <a:lnTo>
                  <a:pt x="145" y="158"/>
                </a:lnTo>
                <a:lnTo>
                  <a:pt x="10" y="260"/>
                </a:lnTo>
                <a:lnTo>
                  <a:pt x="2" y="247"/>
                </a:lnTo>
                <a:lnTo>
                  <a:pt x="0" y="232"/>
                </a:lnTo>
                <a:lnTo>
                  <a:pt x="0" y="228"/>
                </a:lnTo>
                <a:lnTo>
                  <a:pt x="0" y="218"/>
                </a:lnTo>
                <a:lnTo>
                  <a:pt x="0" y="203"/>
                </a:lnTo>
                <a:lnTo>
                  <a:pt x="0" y="184"/>
                </a:lnTo>
                <a:lnTo>
                  <a:pt x="0" y="163"/>
                </a:lnTo>
                <a:lnTo>
                  <a:pt x="0" y="139"/>
                </a:lnTo>
                <a:lnTo>
                  <a:pt x="0" y="115"/>
                </a:lnTo>
                <a:lnTo>
                  <a:pt x="0" y="91"/>
                </a:lnTo>
                <a:lnTo>
                  <a:pt x="0" y="69"/>
                </a:lnTo>
                <a:lnTo>
                  <a:pt x="0" y="50"/>
                </a:lnTo>
                <a:lnTo>
                  <a:pt x="0" y="35"/>
                </a:lnTo>
                <a:lnTo>
                  <a:pt x="0" y="25"/>
                </a:lnTo>
                <a:lnTo>
                  <a:pt x="0" y="21"/>
                </a:lnTo>
                <a:lnTo>
                  <a:pt x="1" y="1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" name="Kombinationstegning 17"/>
          <xdr:cNvSpPr>
            <a:spLocks/>
          </xdr:cNvSpPr>
        </xdr:nvSpPr>
        <xdr:spPr bwMode="auto">
          <a:xfrm>
            <a:off x="1866900" y="4562475"/>
            <a:ext cx="409575" cy="209550"/>
          </a:xfrm>
          <a:custGeom>
            <a:avLst/>
            <a:gdLst>
              <a:gd name="T0" fmla="*/ 234 w 467"/>
              <a:gd name="T1" fmla="*/ 0 h 245"/>
              <a:gd name="T2" fmla="*/ 248 w 467"/>
              <a:gd name="T3" fmla="*/ 1 h 245"/>
              <a:gd name="T4" fmla="*/ 261 w 467"/>
              <a:gd name="T5" fmla="*/ 6 h 245"/>
              <a:gd name="T6" fmla="*/ 274 w 467"/>
              <a:gd name="T7" fmla="*/ 13 h 245"/>
              <a:gd name="T8" fmla="*/ 467 w 467"/>
              <a:gd name="T9" fmla="*/ 139 h 245"/>
              <a:gd name="T10" fmla="*/ 397 w 467"/>
              <a:gd name="T11" fmla="*/ 195 h 245"/>
              <a:gd name="T12" fmla="*/ 310 w 467"/>
              <a:gd name="T13" fmla="*/ 127 h 245"/>
              <a:gd name="T14" fmla="*/ 310 w 467"/>
              <a:gd name="T15" fmla="*/ 191 h 245"/>
              <a:gd name="T16" fmla="*/ 312 w 467"/>
              <a:gd name="T17" fmla="*/ 202 h 245"/>
              <a:gd name="T18" fmla="*/ 318 w 467"/>
              <a:gd name="T19" fmla="*/ 210 h 245"/>
              <a:gd name="T20" fmla="*/ 326 w 467"/>
              <a:gd name="T21" fmla="*/ 215 h 245"/>
              <a:gd name="T22" fmla="*/ 336 w 467"/>
              <a:gd name="T23" fmla="*/ 217 h 245"/>
              <a:gd name="T24" fmla="*/ 371 w 467"/>
              <a:gd name="T25" fmla="*/ 217 h 245"/>
              <a:gd name="T26" fmla="*/ 354 w 467"/>
              <a:gd name="T27" fmla="*/ 231 h 245"/>
              <a:gd name="T28" fmla="*/ 337 w 467"/>
              <a:gd name="T29" fmla="*/ 245 h 245"/>
              <a:gd name="T30" fmla="*/ 336 w 467"/>
              <a:gd name="T31" fmla="*/ 245 h 245"/>
              <a:gd name="T32" fmla="*/ 319 w 467"/>
              <a:gd name="T33" fmla="*/ 242 h 245"/>
              <a:gd name="T34" fmla="*/ 304 w 467"/>
              <a:gd name="T35" fmla="*/ 234 h 245"/>
              <a:gd name="T36" fmla="*/ 293 w 467"/>
              <a:gd name="T37" fmla="*/ 223 h 245"/>
              <a:gd name="T38" fmla="*/ 285 w 467"/>
              <a:gd name="T39" fmla="*/ 209 h 245"/>
              <a:gd name="T40" fmla="*/ 283 w 467"/>
              <a:gd name="T41" fmla="*/ 191 h 245"/>
              <a:gd name="T42" fmla="*/ 283 w 467"/>
              <a:gd name="T43" fmla="*/ 124 h 245"/>
              <a:gd name="T44" fmla="*/ 106 w 467"/>
              <a:gd name="T45" fmla="*/ 124 h 245"/>
              <a:gd name="T46" fmla="*/ 91 w 467"/>
              <a:gd name="T47" fmla="*/ 127 h 245"/>
              <a:gd name="T48" fmla="*/ 80 w 467"/>
              <a:gd name="T49" fmla="*/ 134 h 245"/>
              <a:gd name="T50" fmla="*/ 73 w 467"/>
              <a:gd name="T51" fmla="*/ 146 h 245"/>
              <a:gd name="T52" fmla="*/ 70 w 467"/>
              <a:gd name="T53" fmla="*/ 160 h 245"/>
              <a:gd name="T54" fmla="*/ 70 w 467"/>
              <a:gd name="T55" fmla="*/ 195 h 245"/>
              <a:gd name="T56" fmla="*/ 0 w 467"/>
              <a:gd name="T57" fmla="*/ 139 h 245"/>
              <a:gd name="T58" fmla="*/ 194 w 467"/>
              <a:gd name="T59" fmla="*/ 12 h 245"/>
              <a:gd name="T60" fmla="*/ 194 w 467"/>
              <a:gd name="T61" fmla="*/ 12 h 245"/>
              <a:gd name="T62" fmla="*/ 206 w 467"/>
              <a:gd name="T63" fmla="*/ 5 h 245"/>
              <a:gd name="T64" fmla="*/ 220 w 467"/>
              <a:gd name="T65" fmla="*/ 1 h 245"/>
              <a:gd name="T66" fmla="*/ 234 w 467"/>
              <a:gd name="T67" fmla="*/ 0 h 2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67" h="245">
                <a:moveTo>
                  <a:pt x="234" y="0"/>
                </a:moveTo>
                <a:lnTo>
                  <a:pt x="248" y="1"/>
                </a:lnTo>
                <a:lnTo>
                  <a:pt x="261" y="6"/>
                </a:lnTo>
                <a:lnTo>
                  <a:pt x="274" y="13"/>
                </a:lnTo>
                <a:lnTo>
                  <a:pt x="467" y="139"/>
                </a:lnTo>
                <a:lnTo>
                  <a:pt x="397" y="195"/>
                </a:lnTo>
                <a:lnTo>
                  <a:pt x="310" y="127"/>
                </a:lnTo>
                <a:lnTo>
                  <a:pt x="310" y="191"/>
                </a:lnTo>
                <a:lnTo>
                  <a:pt x="312" y="202"/>
                </a:lnTo>
                <a:lnTo>
                  <a:pt x="318" y="210"/>
                </a:lnTo>
                <a:lnTo>
                  <a:pt x="326" y="215"/>
                </a:lnTo>
                <a:lnTo>
                  <a:pt x="336" y="217"/>
                </a:lnTo>
                <a:lnTo>
                  <a:pt x="371" y="217"/>
                </a:lnTo>
                <a:lnTo>
                  <a:pt x="354" y="231"/>
                </a:lnTo>
                <a:lnTo>
                  <a:pt x="337" y="245"/>
                </a:lnTo>
                <a:lnTo>
                  <a:pt x="336" y="245"/>
                </a:lnTo>
                <a:lnTo>
                  <a:pt x="319" y="242"/>
                </a:lnTo>
                <a:lnTo>
                  <a:pt x="304" y="234"/>
                </a:lnTo>
                <a:lnTo>
                  <a:pt x="293" y="223"/>
                </a:lnTo>
                <a:lnTo>
                  <a:pt x="285" y="209"/>
                </a:lnTo>
                <a:lnTo>
                  <a:pt x="283" y="191"/>
                </a:lnTo>
                <a:lnTo>
                  <a:pt x="283" y="124"/>
                </a:lnTo>
                <a:lnTo>
                  <a:pt x="106" y="124"/>
                </a:lnTo>
                <a:lnTo>
                  <a:pt x="91" y="127"/>
                </a:lnTo>
                <a:lnTo>
                  <a:pt x="80" y="134"/>
                </a:lnTo>
                <a:lnTo>
                  <a:pt x="73" y="146"/>
                </a:lnTo>
                <a:lnTo>
                  <a:pt x="70" y="160"/>
                </a:lnTo>
                <a:lnTo>
                  <a:pt x="70" y="195"/>
                </a:lnTo>
                <a:lnTo>
                  <a:pt x="0" y="139"/>
                </a:lnTo>
                <a:lnTo>
                  <a:pt x="194" y="12"/>
                </a:lnTo>
                <a:lnTo>
                  <a:pt x="194" y="12"/>
                </a:lnTo>
                <a:lnTo>
                  <a:pt x="206" y="5"/>
                </a:lnTo>
                <a:lnTo>
                  <a:pt x="220" y="1"/>
                </a:lnTo>
                <a:lnTo>
                  <a:pt x="2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</xdr:col>
      <xdr:colOff>233549</xdr:colOff>
      <xdr:row>3</xdr:row>
      <xdr:rowOff>38100</xdr:rowOff>
    </xdr:from>
    <xdr:to>
      <xdr:col>1</xdr:col>
      <xdr:colOff>458693</xdr:colOff>
      <xdr:row>4</xdr:row>
      <xdr:rowOff>127358</xdr:rowOff>
    </xdr:to>
    <xdr:sp macro="" textlink="">
      <xdr:nvSpPr>
        <xdr:cNvPr id="22" name="Personikon" descr="&quot;&quot;" title="Personikon"/>
        <xdr:cNvSpPr>
          <a:spLocks noChangeAspect="1"/>
        </xdr:cNvSpPr>
      </xdr:nvSpPr>
      <xdr:spPr bwMode="auto">
        <a:xfrm>
          <a:off x="233549" y="1590675"/>
          <a:ext cx="225144" cy="317858"/>
        </a:xfrm>
        <a:custGeom>
          <a:avLst/>
          <a:gdLst>
            <a:gd name="T0" fmla="*/ 209 w 376"/>
            <a:gd name="T1" fmla="*/ 3 h 523"/>
            <a:gd name="T2" fmla="*/ 248 w 376"/>
            <a:gd name="T3" fmla="*/ 21 h 523"/>
            <a:gd name="T4" fmla="*/ 274 w 376"/>
            <a:gd name="T5" fmla="*/ 55 h 523"/>
            <a:gd name="T6" fmla="*/ 285 w 376"/>
            <a:gd name="T7" fmla="*/ 97 h 523"/>
            <a:gd name="T8" fmla="*/ 295 w 376"/>
            <a:gd name="T9" fmla="*/ 122 h 523"/>
            <a:gd name="T10" fmla="*/ 305 w 376"/>
            <a:gd name="T11" fmla="*/ 139 h 523"/>
            <a:gd name="T12" fmla="*/ 302 w 376"/>
            <a:gd name="T13" fmla="*/ 161 h 523"/>
            <a:gd name="T14" fmla="*/ 285 w 376"/>
            <a:gd name="T15" fmla="*/ 172 h 523"/>
            <a:gd name="T16" fmla="*/ 282 w 376"/>
            <a:gd name="T17" fmla="*/ 198 h 523"/>
            <a:gd name="T18" fmla="*/ 260 w 376"/>
            <a:gd name="T19" fmla="*/ 239 h 523"/>
            <a:gd name="T20" fmla="*/ 223 w 376"/>
            <a:gd name="T21" fmla="*/ 265 h 523"/>
            <a:gd name="T22" fmla="*/ 240 w 376"/>
            <a:gd name="T23" fmla="*/ 267 h 523"/>
            <a:gd name="T24" fmla="*/ 246 w 376"/>
            <a:gd name="T25" fmla="*/ 268 h 523"/>
            <a:gd name="T26" fmla="*/ 341 w 376"/>
            <a:gd name="T27" fmla="*/ 292 h 523"/>
            <a:gd name="T28" fmla="*/ 366 w 376"/>
            <a:gd name="T29" fmla="*/ 316 h 523"/>
            <a:gd name="T30" fmla="*/ 376 w 376"/>
            <a:gd name="T31" fmla="*/ 351 h 523"/>
            <a:gd name="T32" fmla="*/ 374 w 376"/>
            <a:gd name="T33" fmla="*/ 509 h 523"/>
            <a:gd name="T34" fmla="*/ 362 w 376"/>
            <a:gd name="T35" fmla="*/ 521 h 523"/>
            <a:gd name="T36" fmla="*/ 23 w 376"/>
            <a:gd name="T37" fmla="*/ 523 h 523"/>
            <a:gd name="T38" fmla="*/ 6 w 376"/>
            <a:gd name="T39" fmla="*/ 516 h 523"/>
            <a:gd name="T40" fmla="*/ 0 w 376"/>
            <a:gd name="T41" fmla="*/ 500 h 523"/>
            <a:gd name="T42" fmla="*/ 2 w 376"/>
            <a:gd name="T43" fmla="*/ 332 h 523"/>
            <a:gd name="T44" fmla="*/ 20 w 376"/>
            <a:gd name="T45" fmla="*/ 302 h 523"/>
            <a:gd name="T46" fmla="*/ 52 w 376"/>
            <a:gd name="T47" fmla="*/ 285 h 523"/>
            <a:gd name="T48" fmla="*/ 132 w 376"/>
            <a:gd name="T49" fmla="*/ 268 h 523"/>
            <a:gd name="T50" fmla="*/ 152 w 376"/>
            <a:gd name="T51" fmla="*/ 265 h 523"/>
            <a:gd name="T52" fmla="*/ 115 w 376"/>
            <a:gd name="T53" fmla="*/ 240 h 523"/>
            <a:gd name="T54" fmla="*/ 93 w 376"/>
            <a:gd name="T55" fmla="*/ 198 h 523"/>
            <a:gd name="T56" fmla="*/ 90 w 376"/>
            <a:gd name="T57" fmla="*/ 172 h 523"/>
            <a:gd name="T58" fmla="*/ 73 w 376"/>
            <a:gd name="T59" fmla="*/ 161 h 523"/>
            <a:gd name="T60" fmla="*/ 70 w 376"/>
            <a:gd name="T61" fmla="*/ 139 h 523"/>
            <a:gd name="T62" fmla="*/ 80 w 376"/>
            <a:gd name="T63" fmla="*/ 122 h 523"/>
            <a:gd name="T64" fmla="*/ 90 w 376"/>
            <a:gd name="T65" fmla="*/ 97 h 523"/>
            <a:gd name="T66" fmla="*/ 99 w 376"/>
            <a:gd name="T67" fmla="*/ 55 h 523"/>
            <a:gd name="T68" fmla="*/ 126 w 376"/>
            <a:gd name="T69" fmla="*/ 21 h 523"/>
            <a:gd name="T70" fmla="*/ 165 w 376"/>
            <a:gd name="T71" fmla="*/ 3 h 52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</a:cxnLst>
          <a:rect l="0" t="0" r="r" b="b"/>
          <a:pathLst>
            <a:path w="376" h="523">
              <a:moveTo>
                <a:pt x="187" y="0"/>
              </a:moveTo>
              <a:lnTo>
                <a:pt x="209" y="3"/>
              </a:lnTo>
              <a:lnTo>
                <a:pt x="230" y="10"/>
              </a:lnTo>
              <a:lnTo>
                <a:pt x="248" y="21"/>
              </a:lnTo>
              <a:lnTo>
                <a:pt x="263" y="36"/>
              </a:lnTo>
              <a:lnTo>
                <a:pt x="274" y="55"/>
              </a:lnTo>
              <a:lnTo>
                <a:pt x="282" y="75"/>
              </a:lnTo>
              <a:lnTo>
                <a:pt x="285" y="97"/>
              </a:lnTo>
              <a:lnTo>
                <a:pt x="285" y="120"/>
              </a:lnTo>
              <a:lnTo>
                <a:pt x="295" y="122"/>
              </a:lnTo>
              <a:lnTo>
                <a:pt x="302" y="129"/>
              </a:lnTo>
              <a:lnTo>
                <a:pt x="305" y="139"/>
              </a:lnTo>
              <a:lnTo>
                <a:pt x="305" y="151"/>
              </a:lnTo>
              <a:lnTo>
                <a:pt x="302" y="161"/>
              </a:lnTo>
              <a:lnTo>
                <a:pt x="295" y="169"/>
              </a:lnTo>
              <a:lnTo>
                <a:pt x="285" y="172"/>
              </a:lnTo>
              <a:lnTo>
                <a:pt x="285" y="175"/>
              </a:lnTo>
              <a:lnTo>
                <a:pt x="282" y="198"/>
              </a:lnTo>
              <a:lnTo>
                <a:pt x="273" y="220"/>
              </a:lnTo>
              <a:lnTo>
                <a:pt x="260" y="239"/>
              </a:lnTo>
              <a:lnTo>
                <a:pt x="243" y="254"/>
              </a:lnTo>
              <a:lnTo>
                <a:pt x="223" y="265"/>
              </a:lnTo>
              <a:lnTo>
                <a:pt x="232" y="266"/>
              </a:lnTo>
              <a:lnTo>
                <a:pt x="240" y="267"/>
              </a:lnTo>
              <a:lnTo>
                <a:pt x="245" y="268"/>
              </a:lnTo>
              <a:lnTo>
                <a:pt x="246" y="268"/>
              </a:lnTo>
              <a:lnTo>
                <a:pt x="323" y="285"/>
              </a:lnTo>
              <a:lnTo>
                <a:pt x="341" y="292"/>
              </a:lnTo>
              <a:lnTo>
                <a:pt x="355" y="302"/>
              </a:lnTo>
              <a:lnTo>
                <a:pt x="366" y="316"/>
              </a:lnTo>
              <a:lnTo>
                <a:pt x="373" y="332"/>
              </a:lnTo>
              <a:lnTo>
                <a:pt x="376" y="351"/>
              </a:lnTo>
              <a:lnTo>
                <a:pt x="376" y="500"/>
              </a:lnTo>
              <a:lnTo>
                <a:pt x="374" y="509"/>
              </a:lnTo>
              <a:lnTo>
                <a:pt x="369" y="516"/>
              </a:lnTo>
              <a:lnTo>
                <a:pt x="362" y="521"/>
              </a:lnTo>
              <a:lnTo>
                <a:pt x="353" y="523"/>
              </a:lnTo>
              <a:lnTo>
                <a:pt x="23" y="523"/>
              </a:lnTo>
              <a:lnTo>
                <a:pt x="14" y="521"/>
              </a:lnTo>
              <a:lnTo>
                <a:pt x="6" y="516"/>
              </a:lnTo>
              <a:lnTo>
                <a:pt x="1" y="509"/>
              </a:lnTo>
              <a:lnTo>
                <a:pt x="0" y="500"/>
              </a:lnTo>
              <a:lnTo>
                <a:pt x="0" y="351"/>
              </a:lnTo>
              <a:lnTo>
                <a:pt x="2" y="332"/>
              </a:lnTo>
              <a:lnTo>
                <a:pt x="9" y="316"/>
              </a:lnTo>
              <a:lnTo>
                <a:pt x="20" y="302"/>
              </a:lnTo>
              <a:lnTo>
                <a:pt x="35" y="292"/>
              </a:lnTo>
              <a:lnTo>
                <a:pt x="52" y="285"/>
              </a:lnTo>
              <a:lnTo>
                <a:pt x="129" y="268"/>
              </a:lnTo>
              <a:lnTo>
                <a:pt x="132" y="268"/>
              </a:lnTo>
              <a:lnTo>
                <a:pt x="140" y="267"/>
              </a:lnTo>
              <a:lnTo>
                <a:pt x="152" y="265"/>
              </a:lnTo>
              <a:lnTo>
                <a:pt x="132" y="255"/>
              </a:lnTo>
              <a:lnTo>
                <a:pt x="115" y="240"/>
              </a:lnTo>
              <a:lnTo>
                <a:pt x="101" y="220"/>
              </a:lnTo>
              <a:lnTo>
                <a:pt x="93" y="198"/>
              </a:lnTo>
              <a:lnTo>
                <a:pt x="90" y="175"/>
              </a:lnTo>
              <a:lnTo>
                <a:pt x="90" y="172"/>
              </a:lnTo>
              <a:lnTo>
                <a:pt x="80" y="169"/>
              </a:lnTo>
              <a:lnTo>
                <a:pt x="73" y="161"/>
              </a:lnTo>
              <a:lnTo>
                <a:pt x="70" y="151"/>
              </a:lnTo>
              <a:lnTo>
                <a:pt x="70" y="139"/>
              </a:lnTo>
              <a:lnTo>
                <a:pt x="73" y="129"/>
              </a:lnTo>
              <a:lnTo>
                <a:pt x="80" y="122"/>
              </a:lnTo>
              <a:lnTo>
                <a:pt x="90" y="120"/>
              </a:lnTo>
              <a:lnTo>
                <a:pt x="90" y="97"/>
              </a:lnTo>
              <a:lnTo>
                <a:pt x="92" y="75"/>
              </a:lnTo>
              <a:lnTo>
                <a:pt x="99" y="55"/>
              </a:lnTo>
              <a:lnTo>
                <a:pt x="112" y="36"/>
              </a:lnTo>
              <a:lnTo>
                <a:pt x="126" y="21"/>
              </a:lnTo>
              <a:lnTo>
                <a:pt x="144" y="10"/>
              </a:lnTo>
              <a:lnTo>
                <a:pt x="165" y="3"/>
              </a:lnTo>
              <a:lnTo>
                <a:pt x="187" y="0"/>
              </a:lnTo>
              <a:close/>
            </a:path>
          </a:pathLst>
        </a:custGeom>
        <a:solidFill>
          <a:schemeClr val="bg2">
            <a:lumMod val="5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1</xdr:col>
      <xdr:colOff>197123</xdr:colOff>
      <xdr:row>7</xdr:row>
      <xdr:rowOff>114300</xdr:rowOff>
    </xdr:from>
    <xdr:to>
      <xdr:col>1</xdr:col>
      <xdr:colOff>495119</xdr:colOff>
      <xdr:row>8</xdr:row>
      <xdr:rowOff>130721</xdr:rowOff>
    </xdr:to>
    <xdr:grpSp>
      <xdr:nvGrpSpPr>
        <xdr:cNvPr id="23" name="Gruppen af ikoner for telefon" descr="&quot;&quot;" title="Telefonikon"/>
        <xdr:cNvGrpSpPr>
          <a:grpSpLocks noChangeAspect="1"/>
        </xdr:cNvGrpSpPr>
      </xdr:nvGrpSpPr>
      <xdr:grpSpPr>
        <a:xfrm>
          <a:off x="730523" y="2581275"/>
          <a:ext cx="297996" cy="245021"/>
          <a:chOff x="1857375" y="5410200"/>
          <a:chExt cx="428625" cy="352425"/>
        </a:xfrm>
        <a:solidFill>
          <a:schemeClr val="bg2">
            <a:lumMod val="50000"/>
          </a:schemeClr>
        </a:solidFill>
      </xdr:grpSpPr>
      <xdr:sp macro="" textlink="">
        <xdr:nvSpPr>
          <xdr:cNvPr id="24" name="Kombinationstegning 20"/>
          <xdr:cNvSpPr>
            <a:spLocks/>
          </xdr:cNvSpPr>
        </xdr:nvSpPr>
        <xdr:spPr bwMode="auto">
          <a:xfrm>
            <a:off x="2190750" y="5486400"/>
            <a:ext cx="95250" cy="38100"/>
          </a:xfrm>
          <a:custGeom>
            <a:avLst/>
            <a:gdLst>
              <a:gd name="T0" fmla="*/ 0 w 106"/>
              <a:gd name="T1" fmla="*/ 0 h 41"/>
              <a:gd name="T2" fmla="*/ 106 w 106"/>
              <a:gd name="T3" fmla="*/ 0 h 41"/>
              <a:gd name="T4" fmla="*/ 106 w 106"/>
              <a:gd name="T5" fmla="*/ 18 h 41"/>
              <a:gd name="T6" fmla="*/ 104 w 106"/>
              <a:gd name="T7" fmla="*/ 27 h 41"/>
              <a:gd name="T8" fmla="*/ 99 w 106"/>
              <a:gd name="T9" fmla="*/ 35 h 41"/>
              <a:gd name="T10" fmla="*/ 96 w 106"/>
              <a:gd name="T11" fmla="*/ 38 h 41"/>
              <a:gd name="T12" fmla="*/ 92 w 106"/>
              <a:gd name="T13" fmla="*/ 40 h 41"/>
              <a:gd name="T14" fmla="*/ 88 w 106"/>
              <a:gd name="T15" fmla="*/ 41 h 41"/>
              <a:gd name="T16" fmla="*/ 84 w 106"/>
              <a:gd name="T17" fmla="*/ 41 h 41"/>
              <a:gd name="T18" fmla="*/ 23 w 106"/>
              <a:gd name="T19" fmla="*/ 41 h 41"/>
              <a:gd name="T20" fmla="*/ 19 w 106"/>
              <a:gd name="T21" fmla="*/ 41 h 41"/>
              <a:gd name="T22" fmla="*/ 15 w 106"/>
              <a:gd name="T23" fmla="*/ 40 h 41"/>
              <a:gd name="T24" fmla="*/ 11 w 106"/>
              <a:gd name="T25" fmla="*/ 38 h 41"/>
              <a:gd name="T26" fmla="*/ 7 w 106"/>
              <a:gd name="T27" fmla="*/ 35 h 41"/>
              <a:gd name="T28" fmla="*/ 2 w 106"/>
              <a:gd name="T29" fmla="*/ 27 h 41"/>
              <a:gd name="T30" fmla="*/ 0 w 106"/>
              <a:gd name="T31" fmla="*/ 18 h 41"/>
              <a:gd name="T32" fmla="*/ 0 w 106"/>
              <a:gd name="T33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06" h="41">
                <a:moveTo>
                  <a:pt x="0" y="0"/>
                </a:moveTo>
                <a:lnTo>
                  <a:pt x="106" y="0"/>
                </a:lnTo>
                <a:lnTo>
                  <a:pt x="106" y="18"/>
                </a:lnTo>
                <a:lnTo>
                  <a:pt x="104" y="27"/>
                </a:lnTo>
                <a:lnTo>
                  <a:pt x="99" y="35"/>
                </a:lnTo>
                <a:lnTo>
                  <a:pt x="96" y="38"/>
                </a:lnTo>
                <a:lnTo>
                  <a:pt x="92" y="40"/>
                </a:lnTo>
                <a:lnTo>
                  <a:pt x="88" y="41"/>
                </a:lnTo>
                <a:lnTo>
                  <a:pt x="84" y="41"/>
                </a:lnTo>
                <a:lnTo>
                  <a:pt x="23" y="41"/>
                </a:lnTo>
                <a:lnTo>
                  <a:pt x="19" y="41"/>
                </a:lnTo>
                <a:lnTo>
                  <a:pt x="15" y="40"/>
                </a:lnTo>
                <a:lnTo>
                  <a:pt x="11" y="38"/>
                </a:lnTo>
                <a:lnTo>
                  <a:pt x="7" y="35"/>
                </a:lnTo>
                <a:lnTo>
                  <a:pt x="2" y="27"/>
                </a:lnTo>
                <a:lnTo>
                  <a:pt x="0" y="18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" name="Kombinationstegning 21"/>
          <xdr:cNvSpPr>
            <a:spLocks/>
          </xdr:cNvSpPr>
        </xdr:nvSpPr>
        <xdr:spPr bwMode="auto">
          <a:xfrm>
            <a:off x="1866900" y="5486400"/>
            <a:ext cx="85725" cy="38100"/>
          </a:xfrm>
          <a:custGeom>
            <a:avLst/>
            <a:gdLst>
              <a:gd name="T0" fmla="*/ 0 w 106"/>
              <a:gd name="T1" fmla="*/ 0 h 41"/>
              <a:gd name="T2" fmla="*/ 106 w 106"/>
              <a:gd name="T3" fmla="*/ 0 h 41"/>
              <a:gd name="T4" fmla="*/ 106 w 106"/>
              <a:gd name="T5" fmla="*/ 18 h 41"/>
              <a:gd name="T6" fmla="*/ 103 w 106"/>
              <a:gd name="T7" fmla="*/ 27 h 41"/>
              <a:gd name="T8" fmla="*/ 98 w 106"/>
              <a:gd name="T9" fmla="*/ 35 h 41"/>
              <a:gd name="T10" fmla="*/ 95 w 106"/>
              <a:gd name="T11" fmla="*/ 38 h 41"/>
              <a:gd name="T12" fmla="*/ 91 w 106"/>
              <a:gd name="T13" fmla="*/ 40 h 41"/>
              <a:gd name="T14" fmla="*/ 87 w 106"/>
              <a:gd name="T15" fmla="*/ 41 h 41"/>
              <a:gd name="T16" fmla="*/ 83 w 106"/>
              <a:gd name="T17" fmla="*/ 41 h 41"/>
              <a:gd name="T18" fmla="*/ 22 w 106"/>
              <a:gd name="T19" fmla="*/ 41 h 41"/>
              <a:gd name="T20" fmla="*/ 18 w 106"/>
              <a:gd name="T21" fmla="*/ 41 h 41"/>
              <a:gd name="T22" fmla="*/ 14 w 106"/>
              <a:gd name="T23" fmla="*/ 40 h 41"/>
              <a:gd name="T24" fmla="*/ 10 w 106"/>
              <a:gd name="T25" fmla="*/ 38 h 41"/>
              <a:gd name="T26" fmla="*/ 7 w 106"/>
              <a:gd name="T27" fmla="*/ 35 h 41"/>
              <a:gd name="T28" fmla="*/ 2 w 106"/>
              <a:gd name="T29" fmla="*/ 27 h 41"/>
              <a:gd name="T30" fmla="*/ 0 w 106"/>
              <a:gd name="T31" fmla="*/ 18 h 41"/>
              <a:gd name="T32" fmla="*/ 0 w 106"/>
              <a:gd name="T33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06" h="41">
                <a:moveTo>
                  <a:pt x="0" y="0"/>
                </a:moveTo>
                <a:lnTo>
                  <a:pt x="106" y="0"/>
                </a:lnTo>
                <a:lnTo>
                  <a:pt x="106" y="18"/>
                </a:lnTo>
                <a:lnTo>
                  <a:pt x="103" y="27"/>
                </a:lnTo>
                <a:lnTo>
                  <a:pt x="98" y="35"/>
                </a:lnTo>
                <a:lnTo>
                  <a:pt x="95" y="38"/>
                </a:lnTo>
                <a:lnTo>
                  <a:pt x="91" y="40"/>
                </a:lnTo>
                <a:lnTo>
                  <a:pt x="87" y="41"/>
                </a:lnTo>
                <a:lnTo>
                  <a:pt x="83" y="41"/>
                </a:lnTo>
                <a:lnTo>
                  <a:pt x="22" y="41"/>
                </a:lnTo>
                <a:lnTo>
                  <a:pt x="18" y="41"/>
                </a:lnTo>
                <a:lnTo>
                  <a:pt x="14" y="40"/>
                </a:lnTo>
                <a:lnTo>
                  <a:pt x="10" y="38"/>
                </a:lnTo>
                <a:lnTo>
                  <a:pt x="7" y="35"/>
                </a:lnTo>
                <a:lnTo>
                  <a:pt x="2" y="27"/>
                </a:lnTo>
                <a:lnTo>
                  <a:pt x="0" y="18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" name="Kombinationstegning 22"/>
          <xdr:cNvSpPr>
            <a:spLocks noEditPoints="1"/>
          </xdr:cNvSpPr>
        </xdr:nvSpPr>
        <xdr:spPr bwMode="auto">
          <a:xfrm>
            <a:off x="1857375" y="5410200"/>
            <a:ext cx="428625" cy="352425"/>
          </a:xfrm>
          <a:custGeom>
            <a:avLst/>
            <a:gdLst>
              <a:gd name="T0" fmla="*/ 288 w 489"/>
              <a:gd name="T1" fmla="*/ 292 h 406"/>
              <a:gd name="T2" fmla="*/ 292 w 489"/>
              <a:gd name="T3" fmla="*/ 315 h 406"/>
              <a:gd name="T4" fmla="*/ 330 w 489"/>
              <a:gd name="T5" fmla="*/ 315 h 406"/>
              <a:gd name="T6" fmla="*/ 335 w 489"/>
              <a:gd name="T7" fmla="*/ 292 h 406"/>
              <a:gd name="T8" fmla="*/ 298 w 489"/>
              <a:gd name="T9" fmla="*/ 284 h 406"/>
              <a:gd name="T10" fmla="*/ 221 w 489"/>
              <a:gd name="T11" fmla="*/ 292 h 406"/>
              <a:gd name="T12" fmla="*/ 225 w 489"/>
              <a:gd name="T13" fmla="*/ 315 h 406"/>
              <a:gd name="T14" fmla="*/ 263 w 489"/>
              <a:gd name="T15" fmla="*/ 315 h 406"/>
              <a:gd name="T16" fmla="*/ 267 w 489"/>
              <a:gd name="T17" fmla="*/ 292 h 406"/>
              <a:gd name="T18" fmla="*/ 232 w 489"/>
              <a:gd name="T19" fmla="*/ 284 h 406"/>
              <a:gd name="T20" fmla="*/ 154 w 489"/>
              <a:gd name="T21" fmla="*/ 292 h 406"/>
              <a:gd name="T22" fmla="*/ 158 w 489"/>
              <a:gd name="T23" fmla="*/ 315 h 406"/>
              <a:gd name="T24" fmla="*/ 197 w 489"/>
              <a:gd name="T25" fmla="*/ 315 h 406"/>
              <a:gd name="T26" fmla="*/ 201 w 489"/>
              <a:gd name="T27" fmla="*/ 292 h 406"/>
              <a:gd name="T28" fmla="*/ 165 w 489"/>
              <a:gd name="T29" fmla="*/ 284 h 406"/>
              <a:gd name="T30" fmla="*/ 288 w 489"/>
              <a:gd name="T31" fmla="*/ 247 h 406"/>
              <a:gd name="T32" fmla="*/ 292 w 489"/>
              <a:gd name="T33" fmla="*/ 271 h 406"/>
              <a:gd name="T34" fmla="*/ 330 w 489"/>
              <a:gd name="T35" fmla="*/ 271 h 406"/>
              <a:gd name="T36" fmla="*/ 335 w 489"/>
              <a:gd name="T37" fmla="*/ 247 h 406"/>
              <a:gd name="T38" fmla="*/ 298 w 489"/>
              <a:gd name="T39" fmla="*/ 240 h 406"/>
              <a:gd name="T40" fmla="*/ 221 w 489"/>
              <a:gd name="T41" fmla="*/ 247 h 406"/>
              <a:gd name="T42" fmla="*/ 225 w 489"/>
              <a:gd name="T43" fmla="*/ 271 h 406"/>
              <a:gd name="T44" fmla="*/ 263 w 489"/>
              <a:gd name="T45" fmla="*/ 271 h 406"/>
              <a:gd name="T46" fmla="*/ 267 w 489"/>
              <a:gd name="T47" fmla="*/ 247 h 406"/>
              <a:gd name="T48" fmla="*/ 232 w 489"/>
              <a:gd name="T49" fmla="*/ 240 h 406"/>
              <a:gd name="T50" fmla="*/ 154 w 489"/>
              <a:gd name="T51" fmla="*/ 247 h 406"/>
              <a:gd name="T52" fmla="*/ 158 w 489"/>
              <a:gd name="T53" fmla="*/ 271 h 406"/>
              <a:gd name="T54" fmla="*/ 197 w 489"/>
              <a:gd name="T55" fmla="*/ 271 h 406"/>
              <a:gd name="T56" fmla="*/ 201 w 489"/>
              <a:gd name="T57" fmla="*/ 247 h 406"/>
              <a:gd name="T58" fmla="*/ 165 w 489"/>
              <a:gd name="T59" fmla="*/ 240 h 406"/>
              <a:gd name="T60" fmla="*/ 288 w 489"/>
              <a:gd name="T61" fmla="*/ 204 h 406"/>
              <a:gd name="T62" fmla="*/ 292 w 489"/>
              <a:gd name="T63" fmla="*/ 227 h 406"/>
              <a:gd name="T64" fmla="*/ 330 w 489"/>
              <a:gd name="T65" fmla="*/ 227 h 406"/>
              <a:gd name="T66" fmla="*/ 335 w 489"/>
              <a:gd name="T67" fmla="*/ 204 h 406"/>
              <a:gd name="T68" fmla="*/ 298 w 489"/>
              <a:gd name="T69" fmla="*/ 197 h 406"/>
              <a:gd name="T70" fmla="*/ 221 w 489"/>
              <a:gd name="T71" fmla="*/ 204 h 406"/>
              <a:gd name="T72" fmla="*/ 225 w 489"/>
              <a:gd name="T73" fmla="*/ 227 h 406"/>
              <a:gd name="T74" fmla="*/ 263 w 489"/>
              <a:gd name="T75" fmla="*/ 227 h 406"/>
              <a:gd name="T76" fmla="*/ 267 w 489"/>
              <a:gd name="T77" fmla="*/ 204 h 406"/>
              <a:gd name="T78" fmla="*/ 232 w 489"/>
              <a:gd name="T79" fmla="*/ 197 h 406"/>
              <a:gd name="T80" fmla="*/ 154 w 489"/>
              <a:gd name="T81" fmla="*/ 204 h 406"/>
              <a:gd name="T82" fmla="*/ 158 w 489"/>
              <a:gd name="T83" fmla="*/ 227 h 406"/>
              <a:gd name="T84" fmla="*/ 197 w 489"/>
              <a:gd name="T85" fmla="*/ 227 h 406"/>
              <a:gd name="T86" fmla="*/ 201 w 489"/>
              <a:gd name="T87" fmla="*/ 204 h 406"/>
              <a:gd name="T88" fmla="*/ 165 w 489"/>
              <a:gd name="T89" fmla="*/ 197 h 406"/>
              <a:gd name="T90" fmla="*/ 189 w 489"/>
              <a:gd name="T91" fmla="*/ 76 h 406"/>
              <a:gd name="T92" fmla="*/ 470 w 489"/>
              <a:gd name="T93" fmla="*/ 20 h 406"/>
              <a:gd name="T94" fmla="*/ 356 w 489"/>
              <a:gd name="T95" fmla="*/ 76 h 406"/>
              <a:gd name="T96" fmla="*/ 386 w 489"/>
              <a:gd name="T97" fmla="*/ 164 h 406"/>
              <a:gd name="T98" fmla="*/ 459 w 489"/>
              <a:gd name="T99" fmla="*/ 225 h 406"/>
              <a:gd name="T100" fmla="*/ 488 w 489"/>
              <a:gd name="T101" fmla="*/ 339 h 406"/>
              <a:gd name="T102" fmla="*/ 439 w 489"/>
              <a:gd name="T103" fmla="*/ 404 h 406"/>
              <a:gd name="T104" fmla="*/ 20 w 489"/>
              <a:gd name="T105" fmla="*/ 387 h 406"/>
              <a:gd name="T106" fmla="*/ 3 w 489"/>
              <a:gd name="T107" fmla="*/ 259 h 406"/>
              <a:gd name="T108" fmla="*/ 60 w 489"/>
              <a:gd name="T109" fmla="*/ 198 h 406"/>
              <a:gd name="T110" fmla="*/ 125 w 489"/>
              <a:gd name="T111" fmla="*/ 148 h 406"/>
              <a:gd name="T112" fmla="*/ 0 w 489"/>
              <a:gd name="T113" fmla="*/ 68 h 406"/>
              <a:gd name="T114" fmla="*/ 50 w 489"/>
              <a:gd name="T115" fmla="*/ 2 h 40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489" h="406">
                <a:moveTo>
                  <a:pt x="298" y="284"/>
                </a:moveTo>
                <a:lnTo>
                  <a:pt x="295" y="285"/>
                </a:lnTo>
                <a:lnTo>
                  <a:pt x="292" y="287"/>
                </a:lnTo>
                <a:lnTo>
                  <a:pt x="289" y="289"/>
                </a:lnTo>
                <a:lnTo>
                  <a:pt x="288" y="292"/>
                </a:lnTo>
                <a:lnTo>
                  <a:pt x="287" y="295"/>
                </a:lnTo>
                <a:lnTo>
                  <a:pt x="287" y="306"/>
                </a:lnTo>
                <a:lnTo>
                  <a:pt x="288" y="309"/>
                </a:lnTo>
                <a:lnTo>
                  <a:pt x="289" y="312"/>
                </a:lnTo>
                <a:lnTo>
                  <a:pt x="292" y="315"/>
                </a:lnTo>
                <a:lnTo>
                  <a:pt x="295" y="317"/>
                </a:lnTo>
                <a:lnTo>
                  <a:pt x="298" y="318"/>
                </a:lnTo>
                <a:lnTo>
                  <a:pt x="324" y="318"/>
                </a:lnTo>
                <a:lnTo>
                  <a:pt x="327" y="317"/>
                </a:lnTo>
                <a:lnTo>
                  <a:pt x="330" y="315"/>
                </a:lnTo>
                <a:lnTo>
                  <a:pt x="333" y="312"/>
                </a:lnTo>
                <a:lnTo>
                  <a:pt x="335" y="309"/>
                </a:lnTo>
                <a:lnTo>
                  <a:pt x="336" y="306"/>
                </a:lnTo>
                <a:lnTo>
                  <a:pt x="336" y="295"/>
                </a:lnTo>
                <a:lnTo>
                  <a:pt x="335" y="292"/>
                </a:lnTo>
                <a:lnTo>
                  <a:pt x="333" y="289"/>
                </a:lnTo>
                <a:lnTo>
                  <a:pt x="330" y="287"/>
                </a:lnTo>
                <a:lnTo>
                  <a:pt x="327" y="285"/>
                </a:lnTo>
                <a:lnTo>
                  <a:pt x="324" y="284"/>
                </a:lnTo>
                <a:lnTo>
                  <a:pt x="298" y="284"/>
                </a:lnTo>
                <a:close/>
                <a:moveTo>
                  <a:pt x="232" y="284"/>
                </a:moveTo>
                <a:lnTo>
                  <a:pt x="228" y="285"/>
                </a:lnTo>
                <a:lnTo>
                  <a:pt x="225" y="287"/>
                </a:lnTo>
                <a:lnTo>
                  <a:pt x="223" y="289"/>
                </a:lnTo>
                <a:lnTo>
                  <a:pt x="221" y="292"/>
                </a:lnTo>
                <a:lnTo>
                  <a:pt x="221" y="295"/>
                </a:lnTo>
                <a:lnTo>
                  <a:pt x="221" y="306"/>
                </a:lnTo>
                <a:lnTo>
                  <a:pt x="221" y="309"/>
                </a:lnTo>
                <a:lnTo>
                  <a:pt x="223" y="312"/>
                </a:lnTo>
                <a:lnTo>
                  <a:pt x="225" y="315"/>
                </a:lnTo>
                <a:lnTo>
                  <a:pt x="228" y="317"/>
                </a:lnTo>
                <a:lnTo>
                  <a:pt x="232" y="318"/>
                </a:lnTo>
                <a:lnTo>
                  <a:pt x="257" y="318"/>
                </a:lnTo>
                <a:lnTo>
                  <a:pt x="261" y="317"/>
                </a:lnTo>
                <a:lnTo>
                  <a:pt x="263" y="315"/>
                </a:lnTo>
                <a:lnTo>
                  <a:pt x="266" y="312"/>
                </a:lnTo>
                <a:lnTo>
                  <a:pt x="267" y="309"/>
                </a:lnTo>
                <a:lnTo>
                  <a:pt x="268" y="306"/>
                </a:lnTo>
                <a:lnTo>
                  <a:pt x="268" y="295"/>
                </a:lnTo>
                <a:lnTo>
                  <a:pt x="267" y="292"/>
                </a:lnTo>
                <a:lnTo>
                  <a:pt x="266" y="289"/>
                </a:lnTo>
                <a:lnTo>
                  <a:pt x="263" y="287"/>
                </a:lnTo>
                <a:lnTo>
                  <a:pt x="261" y="285"/>
                </a:lnTo>
                <a:lnTo>
                  <a:pt x="257" y="284"/>
                </a:lnTo>
                <a:lnTo>
                  <a:pt x="232" y="284"/>
                </a:lnTo>
                <a:close/>
                <a:moveTo>
                  <a:pt x="165" y="284"/>
                </a:moveTo>
                <a:lnTo>
                  <a:pt x="161" y="285"/>
                </a:lnTo>
                <a:lnTo>
                  <a:pt x="158" y="287"/>
                </a:lnTo>
                <a:lnTo>
                  <a:pt x="155" y="289"/>
                </a:lnTo>
                <a:lnTo>
                  <a:pt x="154" y="292"/>
                </a:lnTo>
                <a:lnTo>
                  <a:pt x="153" y="295"/>
                </a:lnTo>
                <a:lnTo>
                  <a:pt x="153" y="306"/>
                </a:lnTo>
                <a:lnTo>
                  <a:pt x="154" y="309"/>
                </a:lnTo>
                <a:lnTo>
                  <a:pt x="155" y="312"/>
                </a:lnTo>
                <a:lnTo>
                  <a:pt x="158" y="315"/>
                </a:lnTo>
                <a:lnTo>
                  <a:pt x="161" y="317"/>
                </a:lnTo>
                <a:lnTo>
                  <a:pt x="165" y="318"/>
                </a:lnTo>
                <a:lnTo>
                  <a:pt x="190" y="318"/>
                </a:lnTo>
                <a:lnTo>
                  <a:pt x="194" y="317"/>
                </a:lnTo>
                <a:lnTo>
                  <a:pt x="197" y="315"/>
                </a:lnTo>
                <a:lnTo>
                  <a:pt x="199" y="312"/>
                </a:lnTo>
                <a:lnTo>
                  <a:pt x="201" y="309"/>
                </a:lnTo>
                <a:lnTo>
                  <a:pt x="201" y="306"/>
                </a:lnTo>
                <a:lnTo>
                  <a:pt x="201" y="295"/>
                </a:lnTo>
                <a:lnTo>
                  <a:pt x="201" y="292"/>
                </a:lnTo>
                <a:lnTo>
                  <a:pt x="199" y="289"/>
                </a:lnTo>
                <a:lnTo>
                  <a:pt x="197" y="287"/>
                </a:lnTo>
                <a:lnTo>
                  <a:pt x="194" y="285"/>
                </a:lnTo>
                <a:lnTo>
                  <a:pt x="190" y="284"/>
                </a:lnTo>
                <a:lnTo>
                  <a:pt x="165" y="284"/>
                </a:lnTo>
                <a:close/>
                <a:moveTo>
                  <a:pt x="298" y="240"/>
                </a:moveTo>
                <a:lnTo>
                  <a:pt x="295" y="241"/>
                </a:lnTo>
                <a:lnTo>
                  <a:pt x="292" y="242"/>
                </a:lnTo>
                <a:lnTo>
                  <a:pt x="289" y="244"/>
                </a:lnTo>
                <a:lnTo>
                  <a:pt x="288" y="247"/>
                </a:lnTo>
                <a:lnTo>
                  <a:pt x="287" y="251"/>
                </a:lnTo>
                <a:lnTo>
                  <a:pt x="287" y="262"/>
                </a:lnTo>
                <a:lnTo>
                  <a:pt x="288" y="266"/>
                </a:lnTo>
                <a:lnTo>
                  <a:pt x="289" y="269"/>
                </a:lnTo>
                <a:lnTo>
                  <a:pt x="292" y="271"/>
                </a:lnTo>
                <a:lnTo>
                  <a:pt x="295" y="273"/>
                </a:lnTo>
                <a:lnTo>
                  <a:pt x="298" y="273"/>
                </a:lnTo>
                <a:lnTo>
                  <a:pt x="324" y="273"/>
                </a:lnTo>
                <a:lnTo>
                  <a:pt x="327" y="273"/>
                </a:lnTo>
                <a:lnTo>
                  <a:pt x="330" y="271"/>
                </a:lnTo>
                <a:lnTo>
                  <a:pt x="333" y="269"/>
                </a:lnTo>
                <a:lnTo>
                  <a:pt x="335" y="266"/>
                </a:lnTo>
                <a:lnTo>
                  <a:pt x="336" y="262"/>
                </a:lnTo>
                <a:lnTo>
                  <a:pt x="336" y="251"/>
                </a:lnTo>
                <a:lnTo>
                  <a:pt x="335" y="247"/>
                </a:lnTo>
                <a:lnTo>
                  <a:pt x="333" y="244"/>
                </a:lnTo>
                <a:lnTo>
                  <a:pt x="330" y="242"/>
                </a:lnTo>
                <a:lnTo>
                  <a:pt x="327" y="241"/>
                </a:lnTo>
                <a:lnTo>
                  <a:pt x="324" y="240"/>
                </a:lnTo>
                <a:lnTo>
                  <a:pt x="298" y="240"/>
                </a:lnTo>
                <a:close/>
                <a:moveTo>
                  <a:pt x="232" y="240"/>
                </a:moveTo>
                <a:lnTo>
                  <a:pt x="228" y="241"/>
                </a:lnTo>
                <a:lnTo>
                  <a:pt x="225" y="242"/>
                </a:lnTo>
                <a:lnTo>
                  <a:pt x="223" y="244"/>
                </a:lnTo>
                <a:lnTo>
                  <a:pt x="221" y="247"/>
                </a:lnTo>
                <a:lnTo>
                  <a:pt x="221" y="251"/>
                </a:lnTo>
                <a:lnTo>
                  <a:pt x="221" y="262"/>
                </a:lnTo>
                <a:lnTo>
                  <a:pt x="221" y="266"/>
                </a:lnTo>
                <a:lnTo>
                  <a:pt x="223" y="269"/>
                </a:lnTo>
                <a:lnTo>
                  <a:pt x="225" y="271"/>
                </a:lnTo>
                <a:lnTo>
                  <a:pt x="228" y="273"/>
                </a:lnTo>
                <a:lnTo>
                  <a:pt x="232" y="273"/>
                </a:lnTo>
                <a:lnTo>
                  <a:pt x="257" y="273"/>
                </a:lnTo>
                <a:lnTo>
                  <a:pt x="261" y="273"/>
                </a:lnTo>
                <a:lnTo>
                  <a:pt x="263" y="271"/>
                </a:lnTo>
                <a:lnTo>
                  <a:pt x="266" y="269"/>
                </a:lnTo>
                <a:lnTo>
                  <a:pt x="267" y="266"/>
                </a:lnTo>
                <a:lnTo>
                  <a:pt x="268" y="262"/>
                </a:lnTo>
                <a:lnTo>
                  <a:pt x="268" y="251"/>
                </a:lnTo>
                <a:lnTo>
                  <a:pt x="267" y="247"/>
                </a:lnTo>
                <a:lnTo>
                  <a:pt x="266" y="244"/>
                </a:lnTo>
                <a:lnTo>
                  <a:pt x="263" y="242"/>
                </a:lnTo>
                <a:lnTo>
                  <a:pt x="261" y="241"/>
                </a:lnTo>
                <a:lnTo>
                  <a:pt x="257" y="240"/>
                </a:lnTo>
                <a:lnTo>
                  <a:pt x="232" y="240"/>
                </a:lnTo>
                <a:close/>
                <a:moveTo>
                  <a:pt x="165" y="240"/>
                </a:moveTo>
                <a:lnTo>
                  <a:pt x="161" y="241"/>
                </a:lnTo>
                <a:lnTo>
                  <a:pt x="158" y="242"/>
                </a:lnTo>
                <a:lnTo>
                  <a:pt x="155" y="244"/>
                </a:lnTo>
                <a:lnTo>
                  <a:pt x="154" y="247"/>
                </a:lnTo>
                <a:lnTo>
                  <a:pt x="153" y="251"/>
                </a:lnTo>
                <a:lnTo>
                  <a:pt x="153" y="262"/>
                </a:lnTo>
                <a:lnTo>
                  <a:pt x="154" y="266"/>
                </a:lnTo>
                <a:lnTo>
                  <a:pt x="155" y="269"/>
                </a:lnTo>
                <a:lnTo>
                  <a:pt x="158" y="271"/>
                </a:lnTo>
                <a:lnTo>
                  <a:pt x="161" y="273"/>
                </a:lnTo>
                <a:lnTo>
                  <a:pt x="165" y="273"/>
                </a:lnTo>
                <a:lnTo>
                  <a:pt x="190" y="273"/>
                </a:lnTo>
                <a:lnTo>
                  <a:pt x="194" y="273"/>
                </a:lnTo>
                <a:lnTo>
                  <a:pt x="197" y="271"/>
                </a:lnTo>
                <a:lnTo>
                  <a:pt x="199" y="269"/>
                </a:lnTo>
                <a:lnTo>
                  <a:pt x="201" y="266"/>
                </a:lnTo>
                <a:lnTo>
                  <a:pt x="201" y="262"/>
                </a:lnTo>
                <a:lnTo>
                  <a:pt x="201" y="251"/>
                </a:lnTo>
                <a:lnTo>
                  <a:pt x="201" y="247"/>
                </a:lnTo>
                <a:lnTo>
                  <a:pt x="199" y="244"/>
                </a:lnTo>
                <a:lnTo>
                  <a:pt x="197" y="242"/>
                </a:lnTo>
                <a:lnTo>
                  <a:pt x="194" y="241"/>
                </a:lnTo>
                <a:lnTo>
                  <a:pt x="190" y="240"/>
                </a:lnTo>
                <a:lnTo>
                  <a:pt x="165" y="240"/>
                </a:lnTo>
                <a:close/>
                <a:moveTo>
                  <a:pt x="298" y="197"/>
                </a:moveTo>
                <a:lnTo>
                  <a:pt x="295" y="197"/>
                </a:lnTo>
                <a:lnTo>
                  <a:pt x="292" y="199"/>
                </a:lnTo>
                <a:lnTo>
                  <a:pt x="289" y="201"/>
                </a:lnTo>
                <a:lnTo>
                  <a:pt x="288" y="204"/>
                </a:lnTo>
                <a:lnTo>
                  <a:pt x="287" y="207"/>
                </a:lnTo>
                <a:lnTo>
                  <a:pt x="287" y="218"/>
                </a:lnTo>
                <a:lnTo>
                  <a:pt x="288" y="221"/>
                </a:lnTo>
                <a:lnTo>
                  <a:pt x="289" y="224"/>
                </a:lnTo>
                <a:lnTo>
                  <a:pt x="292" y="227"/>
                </a:lnTo>
                <a:lnTo>
                  <a:pt x="295" y="228"/>
                </a:lnTo>
                <a:lnTo>
                  <a:pt x="298" y="229"/>
                </a:lnTo>
                <a:lnTo>
                  <a:pt x="324" y="229"/>
                </a:lnTo>
                <a:lnTo>
                  <a:pt x="327" y="228"/>
                </a:lnTo>
                <a:lnTo>
                  <a:pt x="330" y="227"/>
                </a:lnTo>
                <a:lnTo>
                  <a:pt x="333" y="224"/>
                </a:lnTo>
                <a:lnTo>
                  <a:pt x="335" y="221"/>
                </a:lnTo>
                <a:lnTo>
                  <a:pt x="336" y="218"/>
                </a:lnTo>
                <a:lnTo>
                  <a:pt x="336" y="207"/>
                </a:lnTo>
                <a:lnTo>
                  <a:pt x="335" y="204"/>
                </a:lnTo>
                <a:lnTo>
                  <a:pt x="333" y="201"/>
                </a:lnTo>
                <a:lnTo>
                  <a:pt x="330" y="199"/>
                </a:lnTo>
                <a:lnTo>
                  <a:pt x="327" y="197"/>
                </a:lnTo>
                <a:lnTo>
                  <a:pt x="324" y="197"/>
                </a:lnTo>
                <a:lnTo>
                  <a:pt x="298" y="197"/>
                </a:lnTo>
                <a:close/>
                <a:moveTo>
                  <a:pt x="232" y="197"/>
                </a:moveTo>
                <a:lnTo>
                  <a:pt x="228" y="197"/>
                </a:lnTo>
                <a:lnTo>
                  <a:pt x="225" y="199"/>
                </a:lnTo>
                <a:lnTo>
                  <a:pt x="223" y="201"/>
                </a:lnTo>
                <a:lnTo>
                  <a:pt x="221" y="204"/>
                </a:lnTo>
                <a:lnTo>
                  <a:pt x="221" y="207"/>
                </a:lnTo>
                <a:lnTo>
                  <a:pt x="221" y="218"/>
                </a:lnTo>
                <a:lnTo>
                  <a:pt x="221" y="221"/>
                </a:lnTo>
                <a:lnTo>
                  <a:pt x="223" y="224"/>
                </a:lnTo>
                <a:lnTo>
                  <a:pt x="225" y="227"/>
                </a:lnTo>
                <a:lnTo>
                  <a:pt x="228" y="228"/>
                </a:lnTo>
                <a:lnTo>
                  <a:pt x="232" y="229"/>
                </a:lnTo>
                <a:lnTo>
                  <a:pt x="257" y="229"/>
                </a:lnTo>
                <a:lnTo>
                  <a:pt x="261" y="228"/>
                </a:lnTo>
                <a:lnTo>
                  <a:pt x="263" y="227"/>
                </a:lnTo>
                <a:lnTo>
                  <a:pt x="266" y="224"/>
                </a:lnTo>
                <a:lnTo>
                  <a:pt x="267" y="221"/>
                </a:lnTo>
                <a:lnTo>
                  <a:pt x="268" y="218"/>
                </a:lnTo>
                <a:lnTo>
                  <a:pt x="268" y="207"/>
                </a:lnTo>
                <a:lnTo>
                  <a:pt x="267" y="204"/>
                </a:lnTo>
                <a:lnTo>
                  <a:pt x="266" y="201"/>
                </a:lnTo>
                <a:lnTo>
                  <a:pt x="263" y="199"/>
                </a:lnTo>
                <a:lnTo>
                  <a:pt x="261" y="197"/>
                </a:lnTo>
                <a:lnTo>
                  <a:pt x="257" y="197"/>
                </a:lnTo>
                <a:lnTo>
                  <a:pt x="232" y="197"/>
                </a:lnTo>
                <a:close/>
                <a:moveTo>
                  <a:pt x="165" y="197"/>
                </a:moveTo>
                <a:lnTo>
                  <a:pt x="161" y="197"/>
                </a:lnTo>
                <a:lnTo>
                  <a:pt x="158" y="199"/>
                </a:lnTo>
                <a:lnTo>
                  <a:pt x="155" y="201"/>
                </a:lnTo>
                <a:lnTo>
                  <a:pt x="154" y="204"/>
                </a:lnTo>
                <a:lnTo>
                  <a:pt x="153" y="207"/>
                </a:lnTo>
                <a:lnTo>
                  <a:pt x="153" y="218"/>
                </a:lnTo>
                <a:lnTo>
                  <a:pt x="154" y="221"/>
                </a:lnTo>
                <a:lnTo>
                  <a:pt x="155" y="224"/>
                </a:lnTo>
                <a:lnTo>
                  <a:pt x="158" y="227"/>
                </a:lnTo>
                <a:lnTo>
                  <a:pt x="161" y="228"/>
                </a:lnTo>
                <a:lnTo>
                  <a:pt x="165" y="229"/>
                </a:lnTo>
                <a:lnTo>
                  <a:pt x="190" y="229"/>
                </a:lnTo>
                <a:lnTo>
                  <a:pt x="194" y="228"/>
                </a:lnTo>
                <a:lnTo>
                  <a:pt x="197" y="227"/>
                </a:lnTo>
                <a:lnTo>
                  <a:pt x="199" y="224"/>
                </a:lnTo>
                <a:lnTo>
                  <a:pt x="201" y="221"/>
                </a:lnTo>
                <a:lnTo>
                  <a:pt x="201" y="218"/>
                </a:lnTo>
                <a:lnTo>
                  <a:pt x="201" y="207"/>
                </a:lnTo>
                <a:lnTo>
                  <a:pt x="201" y="204"/>
                </a:lnTo>
                <a:lnTo>
                  <a:pt x="199" y="201"/>
                </a:lnTo>
                <a:lnTo>
                  <a:pt x="197" y="199"/>
                </a:lnTo>
                <a:lnTo>
                  <a:pt x="194" y="197"/>
                </a:lnTo>
                <a:lnTo>
                  <a:pt x="190" y="197"/>
                </a:lnTo>
                <a:lnTo>
                  <a:pt x="165" y="197"/>
                </a:lnTo>
                <a:close/>
                <a:moveTo>
                  <a:pt x="189" y="76"/>
                </a:moveTo>
                <a:lnTo>
                  <a:pt x="189" y="114"/>
                </a:lnTo>
                <a:lnTo>
                  <a:pt x="300" y="114"/>
                </a:lnTo>
                <a:lnTo>
                  <a:pt x="300" y="76"/>
                </a:lnTo>
                <a:lnTo>
                  <a:pt x="189" y="76"/>
                </a:lnTo>
                <a:close/>
                <a:moveTo>
                  <a:pt x="68" y="0"/>
                </a:moveTo>
                <a:lnTo>
                  <a:pt x="422" y="0"/>
                </a:lnTo>
                <a:lnTo>
                  <a:pt x="439" y="2"/>
                </a:lnTo>
                <a:lnTo>
                  <a:pt x="456" y="10"/>
                </a:lnTo>
                <a:lnTo>
                  <a:pt x="470" y="20"/>
                </a:lnTo>
                <a:lnTo>
                  <a:pt x="480" y="34"/>
                </a:lnTo>
                <a:lnTo>
                  <a:pt x="487" y="50"/>
                </a:lnTo>
                <a:lnTo>
                  <a:pt x="489" y="68"/>
                </a:lnTo>
                <a:lnTo>
                  <a:pt x="489" y="76"/>
                </a:lnTo>
                <a:lnTo>
                  <a:pt x="356" y="76"/>
                </a:lnTo>
                <a:lnTo>
                  <a:pt x="356" y="142"/>
                </a:lnTo>
                <a:lnTo>
                  <a:pt x="358" y="144"/>
                </a:lnTo>
                <a:lnTo>
                  <a:pt x="364" y="148"/>
                </a:lnTo>
                <a:lnTo>
                  <a:pt x="374" y="155"/>
                </a:lnTo>
                <a:lnTo>
                  <a:pt x="386" y="164"/>
                </a:lnTo>
                <a:lnTo>
                  <a:pt x="400" y="174"/>
                </a:lnTo>
                <a:lnTo>
                  <a:pt x="415" y="186"/>
                </a:lnTo>
                <a:lnTo>
                  <a:pt x="430" y="199"/>
                </a:lnTo>
                <a:lnTo>
                  <a:pt x="445" y="212"/>
                </a:lnTo>
                <a:lnTo>
                  <a:pt x="459" y="225"/>
                </a:lnTo>
                <a:lnTo>
                  <a:pt x="471" y="238"/>
                </a:lnTo>
                <a:lnTo>
                  <a:pt x="480" y="250"/>
                </a:lnTo>
                <a:lnTo>
                  <a:pt x="486" y="262"/>
                </a:lnTo>
                <a:lnTo>
                  <a:pt x="489" y="271"/>
                </a:lnTo>
                <a:lnTo>
                  <a:pt x="488" y="339"/>
                </a:lnTo>
                <a:lnTo>
                  <a:pt x="486" y="357"/>
                </a:lnTo>
                <a:lnTo>
                  <a:pt x="479" y="372"/>
                </a:lnTo>
                <a:lnTo>
                  <a:pt x="469" y="387"/>
                </a:lnTo>
                <a:lnTo>
                  <a:pt x="456" y="397"/>
                </a:lnTo>
                <a:lnTo>
                  <a:pt x="439" y="404"/>
                </a:lnTo>
                <a:lnTo>
                  <a:pt x="421" y="406"/>
                </a:lnTo>
                <a:lnTo>
                  <a:pt x="67" y="406"/>
                </a:lnTo>
                <a:lnTo>
                  <a:pt x="50" y="404"/>
                </a:lnTo>
                <a:lnTo>
                  <a:pt x="33" y="397"/>
                </a:lnTo>
                <a:lnTo>
                  <a:pt x="20" y="387"/>
                </a:lnTo>
                <a:lnTo>
                  <a:pt x="10" y="372"/>
                </a:lnTo>
                <a:lnTo>
                  <a:pt x="3" y="356"/>
                </a:lnTo>
                <a:lnTo>
                  <a:pt x="1" y="339"/>
                </a:lnTo>
                <a:lnTo>
                  <a:pt x="1" y="268"/>
                </a:lnTo>
                <a:lnTo>
                  <a:pt x="3" y="259"/>
                </a:lnTo>
                <a:lnTo>
                  <a:pt x="9" y="247"/>
                </a:lnTo>
                <a:lnTo>
                  <a:pt x="18" y="236"/>
                </a:lnTo>
                <a:lnTo>
                  <a:pt x="30" y="223"/>
                </a:lnTo>
                <a:lnTo>
                  <a:pt x="44" y="210"/>
                </a:lnTo>
                <a:lnTo>
                  <a:pt x="60" y="198"/>
                </a:lnTo>
                <a:lnTo>
                  <a:pt x="75" y="185"/>
                </a:lnTo>
                <a:lnTo>
                  <a:pt x="89" y="173"/>
                </a:lnTo>
                <a:lnTo>
                  <a:pt x="103" y="163"/>
                </a:lnTo>
                <a:lnTo>
                  <a:pt x="116" y="155"/>
                </a:lnTo>
                <a:lnTo>
                  <a:pt x="125" y="148"/>
                </a:lnTo>
                <a:lnTo>
                  <a:pt x="131" y="144"/>
                </a:lnTo>
                <a:lnTo>
                  <a:pt x="133" y="142"/>
                </a:lnTo>
                <a:lnTo>
                  <a:pt x="133" y="76"/>
                </a:lnTo>
                <a:lnTo>
                  <a:pt x="0" y="76"/>
                </a:lnTo>
                <a:lnTo>
                  <a:pt x="0" y="68"/>
                </a:lnTo>
                <a:lnTo>
                  <a:pt x="3" y="50"/>
                </a:lnTo>
                <a:lnTo>
                  <a:pt x="9" y="34"/>
                </a:lnTo>
                <a:lnTo>
                  <a:pt x="20" y="20"/>
                </a:lnTo>
                <a:lnTo>
                  <a:pt x="33" y="10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10</xdr:col>
      <xdr:colOff>590551</xdr:colOff>
      <xdr:row>0</xdr:row>
      <xdr:rowOff>285756</xdr:rowOff>
    </xdr:from>
    <xdr:to>
      <xdr:col>10</xdr:col>
      <xdr:colOff>974311</xdr:colOff>
      <xdr:row>0</xdr:row>
      <xdr:rowOff>631895</xdr:rowOff>
    </xdr:to>
    <xdr:sp macro="" textlink="">
      <xdr:nvSpPr>
        <xdr:cNvPr id="29" name="Ikon for hus" descr="&quot;&quot;" title="Ikon for hus"/>
        <xdr:cNvSpPr>
          <a:spLocks noChangeAspect="1" noEditPoints="1"/>
        </xdr:cNvSpPr>
      </xdr:nvSpPr>
      <xdr:spPr bwMode="auto">
        <a:xfrm>
          <a:off x="11229976" y="285756"/>
          <a:ext cx="383760" cy="346139"/>
        </a:xfrm>
        <a:custGeom>
          <a:avLst/>
          <a:gdLst>
            <a:gd name="T0" fmla="*/ 149 w 565"/>
            <a:gd name="T1" fmla="*/ 257 h 516"/>
            <a:gd name="T2" fmla="*/ 146 w 565"/>
            <a:gd name="T3" fmla="*/ 261 h 516"/>
            <a:gd name="T4" fmla="*/ 145 w 565"/>
            <a:gd name="T5" fmla="*/ 481 h 516"/>
            <a:gd name="T6" fmla="*/ 147 w 565"/>
            <a:gd name="T7" fmla="*/ 486 h 516"/>
            <a:gd name="T8" fmla="*/ 152 w 565"/>
            <a:gd name="T9" fmla="*/ 488 h 516"/>
            <a:gd name="T10" fmla="*/ 264 w 565"/>
            <a:gd name="T11" fmla="*/ 487 h 516"/>
            <a:gd name="T12" fmla="*/ 268 w 565"/>
            <a:gd name="T13" fmla="*/ 484 h 516"/>
            <a:gd name="T14" fmla="*/ 269 w 565"/>
            <a:gd name="T15" fmla="*/ 264 h 516"/>
            <a:gd name="T16" fmla="*/ 267 w 565"/>
            <a:gd name="T17" fmla="*/ 259 h 516"/>
            <a:gd name="T18" fmla="*/ 262 w 565"/>
            <a:gd name="T19" fmla="*/ 257 h 516"/>
            <a:gd name="T20" fmla="*/ 332 w 565"/>
            <a:gd name="T21" fmla="*/ 254 h 516"/>
            <a:gd name="T22" fmla="*/ 327 w 565"/>
            <a:gd name="T23" fmla="*/ 256 h 516"/>
            <a:gd name="T24" fmla="*/ 325 w 565"/>
            <a:gd name="T25" fmla="*/ 261 h 516"/>
            <a:gd name="T26" fmla="*/ 326 w 565"/>
            <a:gd name="T27" fmla="*/ 364 h 516"/>
            <a:gd name="T28" fmla="*/ 330 w 565"/>
            <a:gd name="T29" fmla="*/ 368 h 516"/>
            <a:gd name="T30" fmla="*/ 417 w 565"/>
            <a:gd name="T31" fmla="*/ 368 h 516"/>
            <a:gd name="T32" fmla="*/ 422 w 565"/>
            <a:gd name="T33" fmla="*/ 366 h 516"/>
            <a:gd name="T34" fmla="*/ 424 w 565"/>
            <a:gd name="T35" fmla="*/ 361 h 516"/>
            <a:gd name="T36" fmla="*/ 423 w 565"/>
            <a:gd name="T37" fmla="*/ 258 h 516"/>
            <a:gd name="T38" fmla="*/ 420 w 565"/>
            <a:gd name="T39" fmla="*/ 254 h 516"/>
            <a:gd name="T40" fmla="*/ 332 w 565"/>
            <a:gd name="T41" fmla="*/ 254 h 516"/>
            <a:gd name="T42" fmla="*/ 295 w 565"/>
            <a:gd name="T43" fmla="*/ 4 h 516"/>
            <a:gd name="T44" fmla="*/ 401 w 565"/>
            <a:gd name="T45" fmla="*/ 58 h 516"/>
            <a:gd name="T46" fmla="*/ 403 w 565"/>
            <a:gd name="T47" fmla="*/ 51 h 516"/>
            <a:gd name="T48" fmla="*/ 408 w 565"/>
            <a:gd name="T49" fmla="*/ 47 h 516"/>
            <a:gd name="T50" fmla="*/ 468 w 565"/>
            <a:gd name="T51" fmla="*/ 47 h 516"/>
            <a:gd name="T52" fmla="*/ 474 w 565"/>
            <a:gd name="T53" fmla="*/ 49 h 516"/>
            <a:gd name="T54" fmla="*/ 478 w 565"/>
            <a:gd name="T55" fmla="*/ 54 h 516"/>
            <a:gd name="T56" fmla="*/ 479 w 565"/>
            <a:gd name="T57" fmla="*/ 170 h 516"/>
            <a:gd name="T58" fmla="*/ 565 w 565"/>
            <a:gd name="T59" fmla="*/ 247 h 516"/>
            <a:gd name="T60" fmla="*/ 565 w 565"/>
            <a:gd name="T61" fmla="*/ 249 h 516"/>
            <a:gd name="T62" fmla="*/ 563 w 565"/>
            <a:gd name="T63" fmla="*/ 254 h 516"/>
            <a:gd name="T64" fmla="*/ 537 w 565"/>
            <a:gd name="T65" fmla="*/ 278 h 516"/>
            <a:gd name="T66" fmla="*/ 531 w 565"/>
            <a:gd name="T67" fmla="*/ 278 h 516"/>
            <a:gd name="T68" fmla="*/ 518 w 565"/>
            <a:gd name="T69" fmla="*/ 267 h 516"/>
            <a:gd name="T70" fmla="*/ 515 w 565"/>
            <a:gd name="T71" fmla="*/ 265 h 516"/>
            <a:gd name="T72" fmla="*/ 513 w 565"/>
            <a:gd name="T73" fmla="*/ 269 h 516"/>
            <a:gd name="T74" fmla="*/ 512 w 565"/>
            <a:gd name="T75" fmla="*/ 512 h 516"/>
            <a:gd name="T76" fmla="*/ 508 w 565"/>
            <a:gd name="T77" fmla="*/ 516 h 516"/>
            <a:gd name="T78" fmla="*/ 63 w 565"/>
            <a:gd name="T79" fmla="*/ 516 h 516"/>
            <a:gd name="T80" fmla="*/ 58 w 565"/>
            <a:gd name="T81" fmla="*/ 514 h 516"/>
            <a:gd name="T82" fmla="*/ 56 w 565"/>
            <a:gd name="T83" fmla="*/ 509 h 516"/>
            <a:gd name="T84" fmla="*/ 56 w 565"/>
            <a:gd name="T85" fmla="*/ 264 h 516"/>
            <a:gd name="T86" fmla="*/ 53 w 565"/>
            <a:gd name="T87" fmla="*/ 262 h 516"/>
            <a:gd name="T88" fmla="*/ 37 w 565"/>
            <a:gd name="T89" fmla="*/ 277 h 516"/>
            <a:gd name="T90" fmla="*/ 32 w 565"/>
            <a:gd name="T91" fmla="*/ 278 h 516"/>
            <a:gd name="T92" fmla="*/ 25 w 565"/>
            <a:gd name="T93" fmla="*/ 276 h 516"/>
            <a:gd name="T94" fmla="*/ 1 w 565"/>
            <a:gd name="T95" fmla="*/ 252 h 516"/>
            <a:gd name="T96" fmla="*/ 1 w 565"/>
            <a:gd name="T97" fmla="*/ 247 h 516"/>
            <a:gd name="T98" fmla="*/ 271 w 565"/>
            <a:gd name="T99" fmla="*/ 4 h 516"/>
            <a:gd name="T100" fmla="*/ 287 w 565"/>
            <a:gd name="T101" fmla="*/ 0 h 51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</a:cxnLst>
          <a:rect l="0" t="0" r="r" b="b"/>
          <a:pathLst>
            <a:path w="565" h="516">
              <a:moveTo>
                <a:pt x="152" y="257"/>
              </a:moveTo>
              <a:lnTo>
                <a:pt x="149" y="257"/>
              </a:lnTo>
              <a:lnTo>
                <a:pt x="147" y="259"/>
              </a:lnTo>
              <a:lnTo>
                <a:pt x="146" y="261"/>
              </a:lnTo>
              <a:lnTo>
                <a:pt x="145" y="264"/>
              </a:lnTo>
              <a:lnTo>
                <a:pt x="145" y="481"/>
              </a:lnTo>
              <a:lnTo>
                <a:pt x="146" y="484"/>
              </a:lnTo>
              <a:lnTo>
                <a:pt x="147" y="486"/>
              </a:lnTo>
              <a:lnTo>
                <a:pt x="149" y="487"/>
              </a:lnTo>
              <a:lnTo>
                <a:pt x="152" y="488"/>
              </a:lnTo>
              <a:lnTo>
                <a:pt x="262" y="488"/>
              </a:lnTo>
              <a:lnTo>
                <a:pt x="264" y="487"/>
              </a:lnTo>
              <a:lnTo>
                <a:pt x="267" y="486"/>
              </a:lnTo>
              <a:lnTo>
                <a:pt x="268" y="484"/>
              </a:lnTo>
              <a:lnTo>
                <a:pt x="269" y="481"/>
              </a:lnTo>
              <a:lnTo>
                <a:pt x="269" y="264"/>
              </a:lnTo>
              <a:lnTo>
                <a:pt x="268" y="261"/>
              </a:lnTo>
              <a:lnTo>
                <a:pt x="267" y="259"/>
              </a:lnTo>
              <a:lnTo>
                <a:pt x="264" y="257"/>
              </a:lnTo>
              <a:lnTo>
                <a:pt x="262" y="257"/>
              </a:lnTo>
              <a:lnTo>
                <a:pt x="152" y="257"/>
              </a:lnTo>
              <a:close/>
              <a:moveTo>
                <a:pt x="332" y="254"/>
              </a:moveTo>
              <a:lnTo>
                <a:pt x="330" y="254"/>
              </a:lnTo>
              <a:lnTo>
                <a:pt x="327" y="256"/>
              </a:lnTo>
              <a:lnTo>
                <a:pt x="326" y="258"/>
              </a:lnTo>
              <a:lnTo>
                <a:pt x="325" y="261"/>
              </a:lnTo>
              <a:lnTo>
                <a:pt x="325" y="361"/>
              </a:lnTo>
              <a:lnTo>
                <a:pt x="326" y="364"/>
              </a:lnTo>
              <a:lnTo>
                <a:pt x="327" y="366"/>
              </a:lnTo>
              <a:lnTo>
                <a:pt x="330" y="368"/>
              </a:lnTo>
              <a:lnTo>
                <a:pt x="332" y="368"/>
              </a:lnTo>
              <a:lnTo>
                <a:pt x="417" y="368"/>
              </a:lnTo>
              <a:lnTo>
                <a:pt x="420" y="368"/>
              </a:lnTo>
              <a:lnTo>
                <a:pt x="422" y="366"/>
              </a:lnTo>
              <a:lnTo>
                <a:pt x="423" y="364"/>
              </a:lnTo>
              <a:lnTo>
                <a:pt x="424" y="361"/>
              </a:lnTo>
              <a:lnTo>
                <a:pt x="424" y="261"/>
              </a:lnTo>
              <a:lnTo>
                <a:pt x="423" y="258"/>
              </a:lnTo>
              <a:lnTo>
                <a:pt x="422" y="256"/>
              </a:lnTo>
              <a:lnTo>
                <a:pt x="420" y="254"/>
              </a:lnTo>
              <a:lnTo>
                <a:pt x="417" y="254"/>
              </a:lnTo>
              <a:lnTo>
                <a:pt x="332" y="254"/>
              </a:lnTo>
              <a:close/>
              <a:moveTo>
                <a:pt x="287" y="0"/>
              </a:moveTo>
              <a:lnTo>
                <a:pt x="295" y="4"/>
              </a:lnTo>
              <a:lnTo>
                <a:pt x="401" y="100"/>
              </a:lnTo>
              <a:lnTo>
                <a:pt x="401" y="58"/>
              </a:lnTo>
              <a:lnTo>
                <a:pt x="401" y="54"/>
              </a:lnTo>
              <a:lnTo>
                <a:pt x="403" y="51"/>
              </a:lnTo>
              <a:lnTo>
                <a:pt x="405" y="49"/>
              </a:lnTo>
              <a:lnTo>
                <a:pt x="408" y="47"/>
              </a:lnTo>
              <a:lnTo>
                <a:pt x="412" y="47"/>
              </a:lnTo>
              <a:lnTo>
                <a:pt x="468" y="47"/>
              </a:lnTo>
              <a:lnTo>
                <a:pt x="471" y="47"/>
              </a:lnTo>
              <a:lnTo>
                <a:pt x="474" y="49"/>
              </a:lnTo>
              <a:lnTo>
                <a:pt x="477" y="51"/>
              </a:lnTo>
              <a:lnTo>
                <a:pt x="478" y="54"/>
              </a:lnTo>
              <a:lnTo>
                <a:pt x="479" y="58"/>
              </a:lnTo>
              <a:lnTo>
                <a:pt x="479" y="170"/>
              </a:lnTo>
              <a:lnTo>
                <a:pt x="563" y="245"/>
              </a:lnTo>
              <a:lnTo>
                <a:pt x="565" y="247"/>
              </a:lnTo>
              <a:lnTo>
                <a:pt x="565" y="249"/>
              </a:lnTo>
              <a:lnTo>
                <a:pt x="565" y="249"/>
              </a:lnTo>
              <a:lnTo>
                <a:pt x="565" y="252"/>
              </a:lnTo>
              <a:lnTo>
                <a:pt x="563" y="254"/>
              </a:lnTo>
              <a:lnTo>
                <a:pt x="539" y="276"/>
              </a:lnTo>
              <a:lnTo>
                <a:pt x="537" y="278"/>
              </a:lnTo>
              <a:lnTo>
                <a:pt x="534" y="278"/>
              </a:lnTo>
              <a:lnTo>
                <a:pt x="531" y="278"/>
              </a:lnTo>
              <a:lnTo>
                <a:pt x="529" y="277"/>
              </a:lnTo>
              <a:lnTo>
                <a:pt x="518" y="267"/>
              </a:lnTo>
              <a:lnTo>
                <a:pt x="516" y="265"/>
              </a:lnTo>
              <a:lnTo>
                <a:pt x="515" y="265"/>
              </a:lnTo>
              <a:lnTo>
                <a:pt x="513" y="267"/>
              </a:lnTo>
              <a:lnTo>
                <a:pt x="513" y="269"/>
              </a:lnTo>
              <a:lnTo>
                <a:pt x="513" y="509"/>
              </a:lnTo>
              <a:lnTo>
                <a:pt x="512" y="512"/>
              </a:lnTo>
              <a:lnTo>
                <a:pt x="511" y="514"/>
              </a:lnTo>
              <a:lnTo>
                <a:pt x="508" y="516"/>
              </a:lnTo>
              <a:lnTo>
                <a:pt x="506" y="516"/>
              </a:lnTo>
              <a:lnTo>
                <a:pt x="63" y="516"/>
              </a:lnTo>
              <a:lnTo>
                <a:pt x="60" y="516"/>
              </a:lnTo>
              <a:lnTo>
                <a:pt x="58" y="514"/>
              </a:lnTo>
              <a:lnTo>
                <a:pt x="56" y="512"/>
              </a:lnTo>
              <a:lnTo>
                <a:pt x="56" y="509"/>
              </a:lnTo>
              <a:lnTo>
                <a:pt x="56" y="266"/>
              </a:lnTo>
              <a:lnTo>
                <a:pt x="56" y="264"/>
              </a:lnTo>
              <a:lnTo>
                <a:pt x="54" y="262"/>
              </a:lnTo>
              <a:lnTo>
                <a:pt x="53" y="262"/>
              </a:lnTo>
              <a:lnTo>
                <a:pt x="51" y="264"/>
              </a:lnTo>
              <a:lnTo>
                <a:pt x="37" y="277"/>
              </a:lnTo>
              <a:lnTo>
                <a:pt x="34" y="278"/>
              </a:lnTo>
              <a:lnTo>
                <a:pt x="32" y="278"/>
              </a:lnTo>
              <a:lnTo>
                <a:pt x="28" y="278"/>
              </a:lnTo>
              <a:lnTo>
                <a:pt x="25" y="276"/>
              </a:lnTo>
              <a:lnTo>
                <a:pt x="2" y="254"/>
              </a:lnTo>
              <a:lnTo>
                <a:pt x="1" y="252"/>
              </a:lnTo>
              <a:lnTo>
                <a:pt x="0" y="249"/>
              </a:lnTo>
              <a:lnTo>
                <a:pt x="1" y="247"/>
              </a:lnTo>
              <a:lnTo>
                <a:pt x="2" y="245"/>
              </a:lnTo>
              <a:lnTo>
                <a:pt x="271" y="4"/>
              </a:lnTo>
              <a:lnTo>
                <a:pt x="278" y="0"/>
              </a:lnTo>
              <a:lnTo>
                <a:pt x="287" y="0"/>
              </a:lnTo>
              <a:close/>
            </a:path>
          </a:pathLst>
        </a:custGeom>
        <a:solidFill>
          <a:schemeClr val="bg2">
            <a:lumMod val="5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Home Inventory">
      <a:dk1>
        <a:sysClr val="windowText" lastClr="000000"/>
      </a:dk1>
      <a:lt1>
        <a:sysClr val="window" lastClr="FFFFFF"/>
      </a:lt1>
      <a:dk2>
        <a:srgbClr val="4F998E"/>
      </a:dk2>
      <a:lt2>
        <a:srgbClr val="CCEBE8"/>
      </a:lt2>
      <a:accent1>
        <a:srgbClr val="CC3104"/>
      </a:accent1>
      <a:accent2>
        <a:srgbClr val="FF931E"/>
      </a:accent2>
      <a:accent3>
        <a:srgbClr val="E59881"/>
      </a:accent3>
      <a:accent4>
        <a:srgbClr val="A49B8D"/>
      </a:accent4>
      <a:accent5>
        <a:srgbClr val="A8AD6C"/>
      </a:accent5>
      <a:accent6>
        <a:srgbClr val="CC3104"/>
      </a:accent6>
      <a:hlink>
        <a:srgbClr val="FF931E"/>
      </a:hlink>
      <a:folHlink>
        <a:srgbClr val="FFC000"/>
      </a:folHlink>
    </a:clrScheme>
    <a:fontScheme name="Home Inventory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B1:N27"/>
  <sheetViews>
    <sheetView showGridLines="0" tabSelected="1" zoomScaleNormal="100" workbookViewId="0">
      <selection activeCell="N1" sqref="N1"/>
    </sheetView>
  </sheetViews>
  <sheetFormatPr defaultColWidth="9.33203125" defaultRowHeight="18" customHeight="1" x14ac:dyDescent="0.2"/>
  <cols>
    <col min="1" max="1" width="9.33203125" style="2"/>
    <col min="2" max="2" width="18.5" style="2" customWidth="1"/>
    <col min="3" max="3" width="20.83203125" style="2" customWidth="1"/>
    <col min="4" max="4" width="21.83203125" style="2" bestFit="1" customWidth="1"/>
    <col min="5" max="11" width="20.83203125" style="2" customWidth="1"/>
    <col min="12" max="12" width="3.33203125" style="1" customWidth="1"/>
    <col min="13" max="13" width="59.6640625" style="2" customWidth="1"/>
    <col min="14" max="16384" width="9.33203125" style="2"/>
  </cols>
  <sheetData>
    <row r="1" spans="2:14" s="4" customFormat="1" ht="64.5" customHeight="1" x14ac:dyDescent="0.2">
      <c r="B1" s="8" t="s">
        <v>4</v>
      </c>
      <c r="C1" s="9"/>
      <c r="D1" s="9"/>
      <c r="E1" s="9"/>
      <c r="F1" s="9"/>
      <c r="G1" s="9"/>
      <c r="H1" s="9"/>
      <c r="I1" s="9"/>
      <c r="J1" s="9"/>
      <c r="K1" s="10"/>
      <c r="L1" s="5"/>
      <c r="M1" s="69" t="s">
        <v>31</v>
      </c>
      <c r="N1" s="4">
        <v>2012</v>
      </c>
    </row>
    <row r="2" spans="2:14" s="6" customFormat="1" ht="29.25" customHeight="1" x14ac:dyDescent="0.3">
      <c r="B2" s="11" t="s">
        <v>28</v>
      </c>
      <c r="C2" s="12"/>
      <c r="D2" s="13"/>
      <c r="E2" s="14"/>
      <c r="F2" s="15"/>
      <c r="G2" s="15"/>
      <c r="H2" s="16"/>
      <c r="I2" s="16"/>
      <c r="J2" s="16" t="s">
        <v>5</v>
      </c>
      <c r="K2" s="50">
        <v>42799</v>
      </c>
      <c r="M2" s="51" t="s">
        <v>19</v>
      </c>
    </row>
    <row r="3" spans="2:14" s="6" customFormat="1" ht="28.5" customHeight="1" x14ac:dyDescent="0.2">
      <c r="B3" s="17"/>
      <c r="C3" s="17"/>
      <c r="D3" s="17"/>
      <c r="E3" s="17"/>
      <c r="F3" s="17"/>
      <c r="G3" s="17"/>
      <c r="H3" s="17"/>
      <c r="I3" s="17"/>
      <c r="J3" s="17"/>
      <c r="K3" s="17"/>
      <c r="M3" s="51"/>
    </row>
    <row r="4" spans="2:14" s="6" customFormat="1" ht="18" customHeight="1" thickBot="1" x14ac:dyDescent="0.3">
      <c r="B4" s="17"/>
      <c r="C4" s="57" t="s">
        <v>2</v>
      </c>
      <c r="D4" s="53"/>
      <c r="E4" s="53"/>
      <c r="F4" s="53"/>
      <c r="G4" s="17"/>
      <c r="H4" s="18" t="s">
        <v>6</v>
      </c>
      <c r="I4" s="49"/>
      <c r="J4" s="59" t="s">
        <v>30</v>
      </c>
      <c r="K4" s="59"/>
      <c r="M4" s="51"/>
    </row>
    <row r="5" spans="2:14" s="6" customFormat="1" ht="18" customHeight="1" thickTop="1" thickBot="1" x14ac:dyDescent="0.3">
      <c r="B5" s="17"/>
      <c r="C5" s="58"/>
      <c r="D5" s="54"/>
      <c r="E5" s="54"/>
      <c r="F5" s="54"/>
      <c r="G5" s="17"/>
      <c r="H5" s="18" t="s">
        <v>7</v>
      </c>
      <c r="I5" s="19">
        <f>I4*1.15</f>
        <v>0</v>
      </c>
      <c r="J5" s="19"/>
      <c r="K5" s="20"/>
      <c r="M5" s="2" t="s">
        <v>20</v>
      </c>
    </row>
    <row r="6" spans="2:14" s="4" customFormat="1" ht="18" customHeight="1" thickTop="1" thickBot="1" x14ac:dyDescent="0.3">
      <c r="B6" s="10"/>
      <c r="C6" s="52" t="s">
        <v>3</v>
      </c>
      <c r="D6" s="53"/>
      <c r="E6" s="53"/>
      <c r="F6" s="53"/>
      <c r="G6" s="10"/>
      <c r="H6" s="18" t="s">
        <v>8</v>
      </c>
      <c r="I6" s="21">
        <v>0.25</v>
      </c>
      <c r="J6" s="21"/>
      <c r="K6" s="21"/>
      <c r="M6" s="2" t="s">
        <v>21</v>
      </c>
    </row>
    <row r="7" spans="2:14" s="4" customFormat="1" ht="18" customHeight="1" thickTop="1" thickBot="1" x14ac:dyDescent="0.3">
      <c r="B7" s="10"/>
      <c r="C7" s="52"/>
      <c r="D7" s="54"/>
      <c r="E7" s="54"/>
      <c r="F7" s="54"/>
      <c r="G7" s="10"/>
      <c r="H7" s="18" t="s">
        <v>9</v>
      </c>
      <c r="I7" s="20">
        <v>0.6</v>
      </c>
      <c r="J7" s="20"/>
      <c r="K7" s="20"/>
      <c r="M7" s="2" t="s">
        <v>22</v>
      </c>
      <c r="N7" s="6"/>
    </row>
    <row r="8" spans="2:14" s="4" customFormat="1" ht="18" customHeight="1" thickTop="1" thickBot="1" x14ac:dyDescent="0.3">
      <c r="B8" s="10"/>
      <c r="C8" s="52" t="s">
        <v>0</v>
      </c>
      <c r="D8" s="55"/>
      <c r="E8" s="55"/>
      <c r="F8" s="55"/>
      <c r="G8" s="10"/>
      <c r="H8" s="18"/>
      <c r="I8" s="18"/>
      <c r="J8" s="18"/>
      <c r="K8" s="18"/>
      <c r="M8" s="2" t="s">
        <v>23</v>
      </c>
      <c r="N8" s="6"/>
    </row>
    <row r="9" spans="2:14" s="4" customFormat="1" ht="18" customHeight="1" thickTop="1" thickBot="1" x14ac:dyDescent="0.3">
      <c r="B9" s="10"/>
      <c r="C9" s="52"/>
      <c r="D9" s="56"/>
      <c r="E9" s="56"/>
      <c r="F9" s="56"/>
      <c r="G9" s="10"/>
      <c r="H9" s="18"/>
      <c r="I9" s="18"/>
      <c r="J9" s="18"/>
      <c r="K9" s="18"/>
      <c r="M9" s="2" t="s">
        <v>24</v>
      </c>
    </row>
    <row r="10" spans="2:14" s="4" customFormat="1" ht="17.25" customHeight="1" thickTop="1" x14ac:dyDescent="0.2">
      <c r="B10" s="22"/>
      <c r="C10" s="10"/>
      <c r="D10" s="17"/>
      <c r="E10" s="17"/>
      <c r="F10" s="17"/>
      <c r="G10" s="17"/>
      <c r="H10" s="17"/>
      <c r="I10" s="17"/>
      <c r="J10" s="17"/>
      <c r="K10" s="17"/>
      <c r="M10" s="2" t="s">
        <v>25</v>
      </c>
    </row>
    <row r="11" spans="2:14" s="3" customFormat="1" ht="28.5" customHeight="1" x14ac:dyDescent="0.2">
      <c r="B11" s="23" t="s">
        <v>1</v>
      </c>
      <c r="C11" s="24" t="s">
        <v>10</v>
      </c>
      <c r="D11" s="24" t="s">
        <v>11</v>
      </c>
      <c r="E11" s="24" t="s">
        <v>12</v>
      </c>
      <c r="F11" s="24" t="s">
        <v>14</v>
      </c>
      <c r="G11" s="24" t="s">
        <v>15</v>
      </c>
      <c r="H11" s="24" t="s">
        <v>13</v>
      </c>
      <c r="I11" s="24" t="s">
        <v>16</v>
      </c>
      <c r="J11" s="25" t="s">
        <v>17</v>
      </c>
      <c r="K11" s="24" t="s">
        <v>18</v>
      </c>
      <c r="M11" s="7" t="s">
        <v>26</v>
      </c>
    </row>
    <row r="12" spans="2:14" ht="18" customHeight="1" x14ac:dyDescent="0.2">
      <c r="B12" s="26">
        <f>DATE(N1,12,31)</f>
        <v>41274</v>
      </c>
      <c r="C12" s="27">
        <f>-I5*I6</f>
        <v>0</v>
      </c>
      <c r="D12" s="28">
        <f>I5+C12</f>
        <v>0</v>
      </c>
      <c r="E12" s="45">
        <v>0</v>
      </c>
      <c r="F12" s="29">
        <f>E12*$I$7</f>
        <v>0</v>
      </c>
      <c r="G12" s="47">
        <v>0</v>
      </c>
      <c r="H12" s="47">
        <v>0</v>
      </c>
      <c r="I12" s="29">
        <f>ROUND(SUM(C12+(F12+H12)),0)</f>
        <v>0</v>
      </c>
      <c r="J12" s="60">
        <f>(I12-H12+G12)*-1</f>
        <v>0</v>
      </c>
      <c r="K12" s="61">
        <f>ROUNDUP(H12,0)</f>
        <v>0</v>
      </c>
    </row>
    <row r="13" spans="2:14" ht="18" customHeight="1" x14ac:dyDescent="0.2">
      <c r="B13" s="30">
        <f>B12+365</f>
        <v>41639</v>
      </c>
      <c r="C13" s="31">
        <f>IF(B13&lt;$K$2,-D12*$I$6,0)</f>
        <v>0</v>
      </c>
      <c r="D13" s="32">
        <f>IF(C13=0,0,D12+C13)</f>
        <v>0</v>
      </c>
      <c r="E13" s="46">
        <v>0</v>
      </c>
      <c r="F13" s="33">
        <f t="shared" ref="F12:F19" si="0">E13*$I$7</f>
        <v>0</v>
      </c>
      <c r="G13" s="48">
        <v>0</v>
      </c>
      <c r="H13" s="48">
        <v>0</v>
      </c>
      <c r="I13" s="33">
        <f t="shared" ref="I13:I22" si="1">ROUND(SUM(C13+(F13+H13)),0)</f>
        <v>0</v>
      </c>
      <c r="J13" s="62">
        <f t="shared" ref="J13:J22" si="2">(I13-H13+G13)*-1</f>
        <v>0</v>
      </c>
      <c r="K13" s="63">
        <f t="shared" ref="K13:K22" si="3">ROUNDUP(H13,0)</f>
        <v>0</v>
      </c>
    </row>
    <row r="14" spans="2:14" s="1" customFormat="1" ht="18" customHeight="1" x14ac:dyDescent="0.2">
      <c r="B14" s="34">
        <f t="shared" ref="B14:K24" si="4">B13+365</f>
        <v>42004</v>
      </c>
      <c r="C14" s="35">
        <f t="shared" ref="C14:C22" si="5">IF(B14&lt;$K$2,-D13*$I$6,0)</f>
        <v>0</v>
      </c>
      <c r="D14" s="36">
        <f t="shared" ref="D14:D22" si="6">IF(C14=0,0,D13+C14)</f>
        <v>0</v>
      </c>
      <c r="E14" s="45">
        <v>0</v>
      </c>
      <c r="F14" s="29">
        <f t="shared" si="0"/>
        <v>0</v>
      </c>
      <c r="G14" s="47">
        <v>0</v>
      </c>
      <c r="H14" s="47">
        <v>0</v>
      </c>
      <c r="I14" s="29">
        <f t="shared" si="1"/>
        <v>0</v>
      </c>
      <c r="J14" s="64">
        <f t="shared" si="2"/>
        <v>0</v>
      </c>
      <c r="K14" s="65">
        <f t="shared" si="3"/>
        <v>0</v>
      </c>
    </row>
    <row r="15" spans="2:14" ht="18" customHeight="1" x14ac:dyDescent="0.2">
      <c r="B15" s="37">
        <f t="shared" si="4"/>
        <v>42369</v>
      </c>
      <c r="C15" s="38">
        <f t="shared" si="5"/>
        <v>0</v>
      </c>
      <c r="D15" s="38">
        <f t="shared" si="6"/>
        <v>0</v>
      </c>
      <c r="E15" s="46">
        <v>0</v>
      </c>
      <c r="F15" s="33">
        <f t="shared" si="0"/>
        <v>0</v>
      </c>
      <c r="G15" s="48">
        <v>0</v>
      </c>
      <c r="H15" s="48">
        <v>0</v>
      </c>
      <c r="I15" s="33">
        <f t="shared" si="1"/>
        <v>0</v>
      </c>
      <c r="J15" s="62">
        <f t="shared" si="2"/>
        <v>0</v>
      </c>
      <c r="K15" s="66">
        <f t="shared" si="3"/>
        <v>0</v>
      </c>
    </row>
    <row r="16" spans="2:14" ht="18" customHeight="1" x14ac:dyDescent="0.2">
      <c r="B16" s="39">
        <f t="shared" si="4"/>
        <v>42734</v>
      </c>
      <c r="C16" s="40">
        <f t="shared" si="5"/>
        <v>0</v>
      </c>
      <c r="D16" s="40">
        <f t="shared" si="6"/>
        <v>0</v>
      </c>
      <c r="E16" s="45">
        <v>0</v>
      </c>
      <c r="F16" s="29">
        <f t="shared" si="0"/>
        <v>0</v>
      </c>
      <c r="G16" s="47">
        <v>0</v>
      </c>
      <c r="H16" s="47">
        <v>0</v>
      </c>
      <c r="I16" s="29">
        <f t="shared" si="1"/>
        <v>0</v>
      </c>
      <c r="J16" s="64">
        <f t="shared" si="2"/>
        <v>0</v>
      </c>
      <c r="K16" s="65">
        <f t="shared" si="3"/>
        <v>0</v>
      </c>
    </row>
    <row r="17" spans="2:11" ht="18" customHeight="1" x14ac:dyDescent="0.2">
      <c r="B17" s="41">
        <f t="shared" si="4"/>
        <v>43099</v>
      </c>
      <c r="C17" s="42">
        <f t="shared" si="5"/>
        <v>0</v>
      </c>
      <c r="D17" s="42">
        <f t="shared" si="6"/>
        <v>0</v>
      </c>
      <c r="E17" s="46">
        <v>0</v>
      </c>
      <c r="F17" s="33">
        <f t="shared" si="0"/>
        <v>0</v>
      </c>
      <c r="G17" s="48">
        <v>0</v>
      </c>
      <c r="H17" s="48">
        <v>0</v>
      </c>
      <c r="I17" s="33">
        <f t="shared" si="1"/>
        <v>0</v>
      </c>
      <c r="J17" s="67">
        <f t="shared" si="2"/>
        <v>0</v>
      </c>
      <c r="K17" s="68">
        <f t="shared" si="3"/>
        <v>0</v>
      </c>
    </row>
    <row r="18" spans="2:11" ht="18" customHeight="1" x14ac:dyDescent="0.2">
      <c r="B18" s="39">
        <f t="shared" si="4"/>
        <v>43464</v>
      </c>
      <c r="C18" s="40">
        <f t="shared" si="5"/>
        <v>0</v>
      </c>
      <c r="D18" s="40">
        <f t="shared" si="6"/>
        <v>0</v>
      </c>
      <c r="E18" s="45">
        <v>0</v>
      </c>
      <c r="F18" s="29">
        <f t="shared" si="0"/>
        <v>0</v>
      </c>
      <c r="G18" s="47">
        <v>0</v>
      </c>
      <c r="H18" s="47">
        <v>0</v>
      </c>
      <c r="I18" s="29">
        <f t="shared" si="1"/>
        <v>0</v>
      </c>
      <c r="J18" s="64">
        <f t="shared" si="2"/>
        <v>0</v>
      </c>
      <c r="K18" s="65">
        <f t="shared" si="3"/>
        <v>0</v>
      </c>
    </row>
    <row r="19" spans="2:11" ht="18" customHeight="1" x14ac:dyDescent="0.2">
      <c r="B19" s="41">
        <f t="shared" si="4"/>
        <v>43829</v>
      </c>
      <c r="C19" s="42">
        <f t="shared" si="5"/>
        <v>0</v>
      </c>
      <c r="D19" s="42">
        <f t="shared" si="6"/>
        <v>0</v>
      </c>
      <c r="E19" s="46">
        <v>0</v>
      </c>
      <c r="F19" s="33">
        <f t="shared" si="0"/>
        <v>0</v>
      </c>
      <c r="G19" s="48">
        <v>0</v>
      </c>
      <c r="H19" s="48">
        <v>0</v>
      </c>
      <c r="I19" s="33">
        <f t="shared" si="1"/>
        <v>0</v>
      </c>
      <c r="J19" s="67">
        <f t="shared" si="2"/>
        <v>0</v>
      </c>
      <c r="K19" s="68">
        <f t="shared" si="3"/>
        <v>0</v>
      </c>
    </row>
    <row r="20" spans="2:11" ht="18" customHeight="1" x14ac:dyDescent="0.2">
      <c r="B20" s="39">
        <f t="shared" si="4"/>
        <v>44194</v>
      </c>
      <c r="C20" s="40">
        <f t="shared" si="5"/>
        <v>0</v>
      </c>
      <c r="D20" s="40">
        <f t="shared" si="6"/>
        <v>0</v>
      </c>
      <c r="E20" s="45">
        <v>0</v>
      </c>
      <c r="F20" s="29">
        <v>0</v>
      </c>
      <c r="G20" s="47">
        <v>0</v>
      </c>
      <c r="H20" s="47">
        <v>0</v>
      </c>
      <c r="I20" s="29">
        <f t="shared" si="1"/>
        <v>0</v>
      </c>
      <c r="J20" s="64">
        <f t="shared" si="2"/>
        <v>0</v>
      </c>
      <c r="K20" s="65">
        <f t="shared" si="3"/>
        <v>0</v>
      </c>
    </row>
    <row r="21" spans="2:11" ht="18" customHeight="1" x14ac:dyDescent="0.2">
      <c r="B21" s="41">
        <f>B20+365</f>
        <v>44559</v>
      </c>
      <c r="C21" s="42">
        <f t="shared" si="5"/>
        <v>0</v>
      </c>
      <c r="D21" s="42">
        <f t="shared" si="6"/>
        <v>0</v>
      </c>
      <c r="E21" s="46">
        <v>0</v>
      </c>
      <c r="F21" s="33">
        <v>0</v>
      </c>
      <c r="G21" s="48">
        <v>0</v>
      </c>
      <c r="H21" s="48">
        <v>0</v>
      </c>
      <c r="I21" s="33">
        <f t="shared" si="1"/>
        <v>0</v>
      </c>
      <c r="J21" s="67">
        <f t="shared" si="2"/>
        <v>0</v>
      </c>
      <c r="K21" s="68">
        <f t="shared" si="3"/>
        <v>0</v>
      </c>
    </row>
    <row r="22" spans="2:11" ht="18" customHeight="1" x14ac:dyDescent="0.2">
      <c r="B22" s="39">
        <f t="shared" si="4"/>
        <v>44924</v>
      </c>
      <c r="C22" s="40">
        <f t="shared" si="5"/>
        <v>0</v>
      </c>
      <c r="D22" s="40">
        <f t="shared" si="6"/>
        <v>0</v>
      </c>
      <c r="E22" s="45">
        <v>0</v>
      </c>
      <c r="F22" s="29">
        <v>0</v>
      </c>
      <c r="G22" s="47">
        <v>0</v>
      </c>
      <c r="H22" s="47">
        <v>0</v>
      </c>
      <c r="I22" s="29">
        <f t="shared" si="1"/>
        <v>0</v>
      </c>
      <c r="J22" s="64">
        <f t="shared" si="2"/>
        <v>0</v>
      </c>
      <c r="K22" s="65">
        <f t="shared" si="3"/>
        <v>0</v>
      </c>
    </row>
    <row r="23" spans="2:11" ht="18" customHeight="1" x14ac:dyDescent="0.2">
      <c r="B23" s="41">
        <f t="shared" si="4"/>
        <v>45289</v>
      </c>
      <c r="C23" s="42">
        <f t="shared" ref="C23" si="7">IF(B23&lt;$K$2,-D22*$I$6,0)</f>
        <v>0</v>
      </c>
      <c r="D23" s="42">
        <f t="shared" ref="D23" si="8">IF(C23=0,0,D22+C23)</f>
        <v>0</v>
      </c>
      <c r="E23" s="46">
        <v>0</v>
      </c>
      <c r="F23" s="33">
        <v>0</v>
      </c>
      <c r="G23" s="48">
        <v>0</v>
      </c>
      <c r="H23" s="48">
        <v>0</v>
      </c>
      <c r="I23" s="33">
        <f t="shared" ref="I23" si="9">ROUND(SUM(C23+(F23+H23)),0)</f>
        <v>0</v>
      </c>
      <c r="J23" s="67">
        <f t="shared" ref="J23" si="10">(I23-H23+G23)*-1</f>
        <v>0</v>
      </c>
      <c r="K23" s="68">
        <f t="shared" ref="K23" si="11">ROUNDUP(H23,0)</f>
        <v>0</v>
      </c>
    </row>
    <row r="24" spans="2:11" ht="18" customHeight="1" x14ac:dyDescent="0.2">
      <c r="B24" s="39">
        <f t="shared" si="4"/>
        <v>45654</v>
      </c>
      <c r="C24" s="40">
        <f t="shared" ref="C24:C25" si="12">IF(B24&lt;$K$2,-D23*$I$6,0)</f>
        <v>0</v>
      </c>
      <c r="D24" s="40">
        <f t="shared" ref="D24:D25" si="13">IF(C24=0,0,D23+C24)</f>
        <v>0</v>
      </c>
      <c r="E24" s="45">
        <v>0</v>
      </c>
      <c r="F24" s="29">
        <v>0</v>
      </c>
      <c r="G24" s="47">
        <v>0</v>
      </c>
      <c r="H24" s="47">
        <v>0</v>
      </c>
      <c r="I24" s="29">
        <f t="shared" ref="I24:I25" si="14">ROUND(SUM(C24+(F24+H24)),0)</f>
        <v>0</v>
      </c>
      <c r="J24" s="64">
        <f t="shared" ref="J24:J25" si="15">(I24-H24+G24)*-1</f>
        <v>0</v>
      </c>
      <c r="K24" s="65">
        <f t="shared" ref="K24:K25" si="16">ROUNDUP(H24,0)</f>
        <v>0</v>
      </c>
    </row>
    <row r="25" spans="2:11" ht="18" customHeight="1" x14ac:dyDescent="0.2">
      <c r="B25" s="41">
        <f t="shared" ref="B25:K25" si="17">B24+365</f>
        <v>46019</v>
      </c>
      <c r="C25" s="42">
        <f t="shared" si="12"/>
        <v>0</v>
      </c>
      <c r="D25" s="42">
        <f t="shared" si="13"/>
        <v>0</v>
      </c>
      <c r="E25" s="46">
        <v>0</v>
      </c>
      <c r="F25" s="33">
        <v>0</v>
      </c>
      <c r="G25" s="48">
        <v>0</v>
      </c>
      <c r="H25" s="48">
        <v>0</v>
      </c>
      <c r="I25" s="33">
        <f t="shared" si="14"/>
        <v>0</v>
      </c>
      <c r="J25" s="67">
        <f t="shared" si="15"/>
        <v>0</v>
      </c>
      <c r="K25" s="68">
        <f t="shared" si="16"/>
        <v>0</v>
      </c>
    </row>
    <row r="26" spans="2:11" ht="18" customHeight="1" x14ac:dyDescent="0.2">
      <c r="B26" s="39">
        <f t="shared" ref="B26:K26" si="18">B25+365</f>
        <v>46384</v>
      </c>
      <c r="C26" s="40">
        <f t="shared" ref="C26" si="19">IF(B26&lt;$K$2,-D25*$I$6,0)</f>
        <v>0</v>
      </c>
      <c r="D26" s="40">
        <f t="shared" ref="D26" si="20">IF(C26=0,0,D25+C26)</f>
        <v>0</v>
      </c>
      <c r="E26" s="45">
        <v>0</v>
      </c>
      <c r="F26" s="29">
        <v>0</v>
      </c>
      <c r="G26" s="47">
        <v>0</v>
      </c>
      <c r="H26" s="47">
        <v>0</v>
      </c>
      <c r="I26" s="29">
        <f t="shared" ref="I26" si="21">ROUND(SUM(C26+(F26+H26)),0)</f>
        <v>0</v>
      </c>
      <c r="J26" s="64">
        <f t="shared" ref="J26" si="22">(I26-H26+G26)*-1</f>
        <v>0</v>
      </c>
      <c r="K26" s="65">
        <f t="shared" ref="K26" si="23">ROUNDUP(H26,0)</f>
        <v>0</v>
      </c>
    </row>
    <row r="27" spans="2:11" ht="18" customHeight="1" x14ac:dyDescent="0.2">
      <c r="B27" s="43"/>
      <c r="C27" s="43"/>
      <c r="D27" s="43"/>
      <c r="E27" s="44" t="s">
        <v>29</v>
      </c>
      <c r="F27" s="43"/>
      <c r="G27" s="44" t="s">
        <v>27</v>
      </c>
      <c r="H27" s="44" t="s">
        <v>27</v>
      </c>
      <c r="I27" s="43"/>
      <c r="J27" s="43"/>
      <c r="K27" s="43"/>
    </row>
  </sheetData>
  <mergeCells count="8">
    <mergeCell ref="M2:M4"/>
    <mergeCell ref="C8:C9"/>
    <mergeCell ref="D4:F5"/>
    <mergeCell ref="D8:F9"/>
    <mergeCell ref="D6:F7"/>
    <mergeCell ref="C4:C5"/>
    <mergeCell ref="C6:C7"/>
    <mergeCell ref="J4:K4"/>
  </mergeCells>
  <phoneticPr fontId="1" type="noConversion"/>
  <dataValidations count="2">
    <dataValidation errorStyle="warning" allowBlank="1" showErrorMessage="1" errorTitle="Whoops!" error="The room you entered hasn't been added to the Room Lookup sheet, Room/Area list. You can click Yes to use your entry but it won't automatically be added to the drop down list. " sqref="C12:C26"/>
    <dataValidation allowBlank="1" showInputMessage="1" showErrorMessage="1" errorTitle="Invalid Data" error="Please select an entry from the list. To add or change items, use the Room/Area table on the Room Lookup worksheet. " sqref="B12:B26"/>
  </dataValidations>
  <printOptions horizontalCentered="1"/>
  <pageMargins left="0.25" right="0.25" top="0.75" bottom="0.75" header="0.3" footer="0.3"/>
  <pageSetup scale="76" fitToHeight="0" orientation="landscape" horizontalDpi="300" verticalDpi="300" r:id="rId1"/>
  <headerFooter differentFirst="1" alignWithMargins="0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62F6DCB-5A97-4330-9523-293876E4E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Solceller_opgørelse</vt:lpstr>
      <vt:lpstr>Solceller_opgørelse!Udskriftstitler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Beregning af solceller produktion til selvangivelse</dc:title>
  <dc:creator/>
  <cp:keywords>Virksomhedsordning</cp:keywords>
  <dc:description>Arket er beskyttet UDEN kode</dc:description>
  <cp:lastModifiedBy/>
  <dcterms:created xsi:type="dcterms:W3CDTF">2014-03-05T08:41:17Z</dcterms:created>
  <dcterms:modified xsi:type="dcterms:W3CDTF">2016-03-16T21:43:32Z</dcterms:modified>
  <cp:category>Vedvarende energi</cp:category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TC028023459991</vt:lpwstr>
  </property>
</Properties>
</file>